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ketngam001\Desktop\Proen YE21\FS\23.02.22 - 10.00\"/>
    </mc:Choice>
  </mc:AlternateContent>
  <xr:revisionPtr revIDLastSave="0" documentId="8_{6E11B68D-97C2-4683-BBBE-49B7567E83D1}" xr6:coauthVersionLast="47" xr6:coauthVersionMax="47" xr10:uidLastSave="{00000000-0000-0000-0000-000000000000}"/>
  <bookViews>
    <workbookView xWindow="-108" yWindow="-108" windowWidth="23256" windowHeight="12576" tabRatio="886" firstSheet="4" activeTab="4" xr2:uid="{00000000-000D-0000-FFFF-FFFF00000000}"/>
  </bookViews>
  <sheets>
    <sheet name="T 6-8" sheetId="13" r:id="rId1"/>
    <sheet name="T 9-10" sheetId="14" r:id="rId2"/>
    <sheet name="T 11" sheetId="15" r:id="rId3"/>
    <sheet name="T 12" sheetId="16" r:id="rId4"/>
    <sheet name="T 13-15" sheetId="1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D" localSheetId="4" hidden="1">[1]A!#REF!</definedName>
    <definedName name="__123Graph_D" localSheetId="0" hidden="1">[1]A!#REF!</definedName>
    <definedName name="__123Graph_D" localSheetId="1" hidden="1">[1]A!#REF!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[2]TargIS!#REF!</definedName>
    <definedName name="_11_0_0Cwvu.GREY_A" hidden="1">[3]TargIS!#REF!</definedName>
    <definedName name="_12_0_0Cwvu.GREY_A" hidden="1">[4]TargIS!#REF!</definedName>
    <definedName name="_16_0_0Cwvu.GREY_A" hidden="1">[3]TargIS!#REF!</definedName>
    <definedName name="_1Table2_" hidden="1">[5]BEV!#REF!</definedName>
    <definedName name="_2_0_Table2_" hidden="1">[5]BEV!#REF!</definedName>
    <definedName name="_3S" hidden="1">[6]FINANCIALS!#REF!</definedName>
    <definedName name="_4Table2_" hidden="1">[5]BEV!#REF!</definedName>
    <definedName name="_5Table2_" hidden="1">[5]BEV!#REF!</definedName>
    <definedName name="_6_0_S" hidden="1">[6]FINANCIALS!#REF!</definedName>
    <definedName name="_7_0_Table2_" hidden="1">[5]BEV!#REF!</definedName>
    <definedName name="_8_0_Table2_" hidden="1">[5]BEV!#REF!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[7]total!#REF!</definedName>
    <definedName name="_Sort" hidden="1">#REF!</definedName>
    <definedName name="_Table1_In1" hidden="1">[8]TargDCF!#REF!</definedName>
    <definedName name="_Table1_Out" hidden="1">[8]TargDCF!#REF!</definedName>
    <definedName name="_Table2_In1" hidden="1">[8]TargDCF!#REF!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[3]TargIS!#REF!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4" hidden="1">{"'Eng (page2)'!$A$1:$D$52"}</definedName>
    <definedName name="BB" localSheetId="0" hidden="1">{"'Eng (page2)'!$A$1:$D$52"}</definedName>
    <definedName name="BB" localSheetId="1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[9]BEV!#REF!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4" hidden="1">{"'Eng (page2)'!$A$1:$D$52"}</definedName>
    <definedName name="HTML" localSheetId="0" hidden="1">{"'Eng (page2)'!$A$1:$D$52"}</definedName>
    <definedName name="HTML" localSheetId="1" hidden="1">{"'Eng (page2)'!$A$1:$D$52"}</definedName>
    <definedName name="HTML" hidden="1">{"'Eng (page2)'!$A$1:$D$52"}</definedName>
    <definedName name="HTML_CodePage" hidden="1">874</definedName>
    <definedName name="HTML_Control" localSheetId="4" hidden="1">{"'Eng (page2)'!$A$1:$D$52"}</definedName>
    <definedName name="HTML_Control" localSheetId="0" hidden="1">{"'Eng (page2)'!$A$1:$D$52"}</definedName>
    <definedName name="HTML_Control" localSheetId="1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[8]TargBSCF!#REF!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[2]TargIS!#REF!</definedName>
    <definedName name="nnnnnnnnnnn" hidden="1">#REF!</definedName>
    <definedName name="nnnnnnnnnnnnn" hidden="1">[2]TargIS!#REF!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4" hidden="1">[10]A!#REF!</definedName>
    <definedName name="nut" localSheetId="0" hidden="1">[10]A!#REF!</definedName>
    <definedName name="nut" localSheetId="1" hidden="1">[10]A!#REF!</definedName>
    <definedName name="nut" hidden="1">[10]A!#REF!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[11]BEV!#REF!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4" hidden="1">{"'Eng (page2)'!$A$1:$D$52"}</definedName>
    <definedName name="x" localSheetId="0" hidden="1">{"'Eng (page2)'!$A$1:$D$52"}</definedName>
    <definedName name="x" localSheetId="1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4" hidden="1">{"'Eng (page2)'!$A$1:$D$52"}</definedName>
    <definedName name="เงินเดือน" localSheetId="0" hidden="1">{"'Eng (page2)'!$A$1:$D$52"}</definedName>
    <definedName name="เงินเดือน" localSheetId="1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7" l="1"/>
  <c r="E35" i="17"/>
  <c r="N124" i="13"/>
  <c r="J124" i="13"/>
  <c r="J25" i="13"/>
  <c r="I35" i="17"/>
  <c r="K35" i="17"/>
  <c r="G35" i="17"/>
  <c r="N25" i="16"/>
  <c r="N24" i="16"/>
  <c r="R29" i="15"/>
  <c r="V29" i="15" s="1"/>
  <c r="R27" i="15"/>
  <c r="R28" i="15"/>
  <c r="R30" i="15" l="1"/>
  <c r="H18" i="16"/>
  <c r="H28" i="16" s="1"/>
  <c r="H32" i="15"/>
  <c r="I83" i="17" l="1"/>
  <c r="E83" i="17"/>
  <c r="K83" i="17"/>
  <c r="G83" i="17"/>
  <c r="K68" i="17"/>
  <c r="I68" i="17"/>
  <c r="G68" i="17"/>
  <c r="K39" i="17"/>
  <c r="I39" i="17"/>
  <c r="E39" i="17"/>
  <c r="G39" i="17"/>
  <c r="K102" i="17"/>
  <c r="G102" i="17"/>
  <c r="N23" i="16"/>
  <c r="N16" i="16"/>
  <c r="N15" i="16"/>
  <c r="N14" i="16"/>
  <c r="N11" i="16"/>
  <c r="L18" i="16"/>
  <c r="J18" i="16"/>
  <c r="F18" i="16"/>
  <c r="F28" i="16" s="1"/>
  <c r="N20" i="16" l="1"/>
  <c r="I99" i="17"/>
  <c r="J28" i="16"/>
  <c r="E99" i="17"/>
  <c r="N18" i="16"/>
  <c r="P63" i="14"/>
  <c r="P67" i="14" s="1"/>
  <c r="P57" i="14"/>
  <c r="P32" i="14"/>
  <c r="P35" i="14" s="1"/>
  <c r="P38" i="14" s="1"/>
  <c r="P23" i="14"/>
  <c r="P15" i="14"/>
  <c r="L63" i="14"/>
  <c r="L67" i="14" s="1"/>
  <c r="L57" i="14"/>
  <c r="L32" i="14"/>
  <c r="L35" i="14" s="1"/>
  <c r="L38" i="14" s="1"/>
  <c r="L23" i="14"/>
  <c r="L15" i="14"/>
  <c r="P124" i="13"/>
  <c r="P127" i="13" s="1"/>
  <c r="P79" i="13"/>
  <c r="P70" i="13"/>
  <c r="P38" i="13"/>
  <c r="P25" i="13"/>
  <c r="L124" i="13"/>
  <c r="L127" i="13" s="1"/>
  <c r="L79" i="13"/>
  <c r="L70" i="13"/>
  <c r="L38" i="13"/>
  <c r="L25" i="13"/>
  <c r="J32" i="15"/>
  <c r="P32" i="15"/>
  <c r="N32" i="15"/>
  <c r="L32" i="15"/>
  <c r="F32" i="15"/>
  <c r="T22" i="15"/>
  <c r="V30" i="15"/>
  <c r="V28" i="15"/>
  <c r="V27" i="15"/>
  <c r="R20" i="15"/>
  <c r="V20" i="15" s="1"/>
  <c r="R19" i="15"/>
  <c r="V19" i="15" s="1"/>
  <c r="R18" i="15"/>
  <c r="R17" i="15"/>
  <c r="V17" i="15" s="1"/>
  <c r="R14" i="15"/>
  <c r="V14" i="15" s="1"/>
  <c r="N63" i="14"/>
  <c r="J63" i="14"/>
  <c r="N57" i="14"/>
  <c r="J57" i="14"/>
  <c r="N23" i="14"/>
  <c r="J23" i="14"/>
  <c r="N15" i="14"/>
  <c r="J15" i="14"/>
  <c r="T32" i="15" l="1"/>
  <c r="J67" i="14"/>
  <c r="N67" i="14"/>
  <c r="I102" i="17"/>
  <c r="E102" i="17"/>
  <c r="N25" i="14"/>
  <c r="J25" i="14"/>
  <c r="P40" i="13"/>
  <c r="P81" i="13"/>
  <c r="P129" i="13" s="1"/>
  <c r="L81" i="13"/>
  <c r="L129" i="13" s="1"/>
  <c r="L40" i="13"/>
  <c r="V22" i="15"/>
  <c r="R22" i="15"/>
  <c r="R24" i="15" s="1"/>
  <c r="A95" i="13"/>
  <c r="A48" i="13"/>
  <c r="L28" i="16" l="1"/>
  <c r="N26" i="16"/>
  <c r="N32" i="14"/>
  <c r="J32" i="14"/>
  <c r="V24" i="15"/>
  <c r="R32" i="15"/>
  <c r="J79" i="13"/>
  <c r="N28" i="16" l="1"/>
  <c r="V32" i="15"/>
  <c r="J35" i="14"/>
  <c r="N35" i="14"/>
  <c r="A94" i="13"/>
  <c r="A141" i="13" s="1"/>
  <c r="N79" i="13"/>
  <c r="N70" i="13"/>
  <c r="J70" i="13"/>
  <c r="A50" i="13"/>
  <c r="A97" i="13" s="1"/>
  <c r="N38" i="13"/>
  <c r="J38" i="13"/>
  <c r="N25" i="13"/>
  <c r="N38" i="14" l="1"/>
  <c r="J38" i="14"/>
  <c r="J81" i="13"/>
  <c r="N40" i="13"/>
  <c r="N81" i="13"/>
  <c r="J40" i="13"/>
  <c r="N127" i="13" l="1"/>
  <c r="N129" i="13" l="1"/>
  <c r="J127" i="13" l="1"/>
  <c r="J129" i="13" l="1"/>
</calcChain>
</file>

<file path=xl/sharedStrings.xml><?xml version="1.0" encoding="utf-8"?>
<sst xmlns="http://schemas.openxmlformats.org/spreadsheetml/2006/main" count="374" uniqueCount="206">
  <si>
    <t>บริษัท โปรเอ็น คอร์ป จำกัด (มหาชน)</t>
  </si>
  <si>
    <t xml:space="preserve">งบแสดงฐานะการเงิน </t>
  </si>
  <si>
    <t>ณ วันที่ 31 ธันวาคม พ.ศ. 2564</t>
  </si>
  <si>
    <t>งบการเงินรวม</t>
  </si>
  <si>
    <t>งบการเงินเฉพาะกิจการ</t>
  </si>
  <si>
    <t>พ.ศ. 2564</t>
  </si>
  <si>
    <t>พ.ศ. 2563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</si>
  <si>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</si>
  <si>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</si>
  <si>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</si>
  <si>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</si>
  <si>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</si>
  <si>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</t>
  </si>
  <si>
    <t>สินทรัพย์ทางการเงินที่วัดมูลค่าด้วย</t>
  </si>
  <si>
    <t>มูลค่ายุติธรรมผ่านกำไรหรือขาดทุน</t>
  </si>
  <si>
    <t>ส่วนของลูกหนี้ตามสัญญาเช่าที่ถึงกำหนด</t>
  </si>
  <si>
    <t>รับชำระภายในหนึ่งปี</t>
  </si>
  <si>
    <t>5.1.1 ก.</t>
  </si>
  <si>
    <t>สินค้าคงเหลือ</t>
  </si>
  <si>
    <t>เงินให้กู้ยืมระยะสั้นแก่กิจการที่เกี่ยวข้องกัน</t>
  </si>
  <si>
    <t>วิธีราคาทุนตัดจำหน่าย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</si>
  <si>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</si>
  <si>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</si>
  <si>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</si>
  <si>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</si>
  <si>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</si>
  <si>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</si>
  <si>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</si>
  <si>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</si>
  <si>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</si>
  <si>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</si>
  <si>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</si>
  <si>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</si>
  <si>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</si>
  <si>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</si>
  <si>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</si>
  <si>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</si>
  <si>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</si>
  <si>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</si>
  <si>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</si>
  <si>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</si>
  <si>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</si>
  <si>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</si>
  <si>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</si>
  <si>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หนี้สินตามสัญญาเช่าส่วนที่ถึงกำหนด</t>
  </si>
  <si>
    <t>5.1.1</t>
  </si>
  <si>
    <t>ภาษีเงินได้ค้างจ่าย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</si>
  <si>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</si>
  <si>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</si>
  <si>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</si>
  <si>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เงินกู้ยืมระยะยาวจากสถาบันการเงิน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</si>
  <si>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</si>
  <si>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</si>
  <si>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</si>
  <si>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</si>
  <si>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</si>
  <si>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</si>
  <si>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</si>
  <si>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</si>
  <si>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</si>
  <si>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316,000,000 หุ้น </t>
  </si>
  <si>
    <t>มูลค่าที่ตราไว้หุ้นละ 0.5 บาท</t>
  </si>
  <si>
    <t>ทุนที่ออกและชำระแล้ว</t>
  </si>
  <si>
    <t>มูลค่าที่ได้รับชำระแล้วหุ้นละ 0.5 บาท</t>
  </si>
  <si>
    <t>(31 ธันวาคม พ.ศ.2563 : 230,000,000 หุ้น</t>
  </si>
  <si>
    <t>มูลค่าที่ตราไว้หุ้นละ 0.5 บาท)</t>
  </si>
  <si>
    <t>ส่วนเกินมูลค่าหุ้นสามัญ</t>
  </si>
  <si>
    <t>ส่วนเกินทุนจากการรวมธุรกิจภายใต้การควบคุมเดียวกัน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</si>
  <si>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</si>
  <si>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</si>
  <si>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</si>
  <si>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</si>
  <si>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</si>
  <si>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</si>
  <si>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</si>
  <si>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</si>
  <si>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 xml:space="preserve">งบกำไรขาดทุนเบ็ดเสร็จ </t>
  </si>
  <si>
    <t>สำหรับปีสิ้นสุดวันที่ 31 ธันวาคม พ.ศ. 2564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</si>
  <si>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</si>
  <si>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</si>
  <si>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</si>
  <si>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</si>
  <si>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</si>
  <si>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</si>
  <si>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</si>
  <si>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ต้นทุนจากการให้บริการ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</si>
  <si>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</si>
  <si>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</si>
  <si>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</si>
  <si>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</si>
  <si>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</si>
  <si>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</si>
  <si>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ผลขาดทุนด้านเครดิตที่คาดว่าจะเกิดขึ้น</t>
  </si>
  <si>
    <t>ต้นทุนทางการเงิน</t>
  </si>
  <si>
    <t>กำไรก่อนค่าใช้จ่ายภาษีเงินได้</t>
  </si>
  <si>
    <t>ค่าใช้จ่ายภาษีเงินได้</t>
  </si>
  <si>
    <t>กำไรสำหรับปี</t>
  </si>
  <si>
    <t>กำไรเบ็ดเสร็จอื่น</t>
  </si>
  <si>
    <t>กำไรเบ็ดเสร็จรวมสำหรับปี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</si>
  <si>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</si>
  <si>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</si>
  <si>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</si>
  <si>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</si>
  <si>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</si>
  <si>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</si>
  <si>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งบแสดงการเปลี่ยนแปลงส่วนของเจ้าของ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</si>
  <si>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</si>
  <si>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</si>
  <si>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</si>
  <si>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</si>
  <si>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</si>
  <si>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 -</t>
  </si>
  <si>
    <t>การเปลี่ยนแปลง</t>
  </si>
  <si>
    <t>รวมส่วนของ</t>
  </si>
  <si>
    <t>ทุนที่ออกและ</t>
  </si>
  <si>
    <t>ส่วนเกิน</t>
  </si>
  <si>
    <t>ธุรกิจภายใต้การ</t>
  </si>
  <si>
    <t>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</si>
  <si>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</si>
  <si>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</si>
  <si>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</si>
  <si>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</si>
  <si>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</si>
  <si>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</si>
  <si>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</si>
  <si>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</si>
  <si>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</si>
  <si>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</si>
  <si>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</si>
  <si>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>ยอดคงเหลือต้นปี วันที่ 1 มกราคม พ.ศ. 2563</t>
  </si>
  <si>
    <t>การเปลี่ยนแปลงในส่วนของเจ้าของสำหรับปี</t>
  </si>
  <si>
    <t>การเพิ่มหุ้นสามัญ</t>
  </si>
  <si>
    <t>สำรองตามกฎหมาย</t>
  </si>
  <si>
    <t>ยอดคงเหลือสิ้นปี วันที่ 31 ธันวาคม พ.ศ. 2563</t>
  </si>
  <si>
    <t xml:space="preserve">ยอดยกมาต้นปี วันที่ 1 มกราคม พ.ศ. 2564 </t>
  </si>
  <si>
    <t>เงินปันผล</t>
  </si>
  <si>
    <t>ยอดคงเหลือสิ้นปี วันที่ 31 ธันวาคม พ.ศ. 2564</t>
  </si>
  <si>
    <t xml:space="preserve">                                                                                               กรรมการ    ____________________________________       กรรมการ    ____________________________________</t>
  </si>
  <si>
    <t xml:space="preserve">งบแสดงการเปลี่ยนแปลงส่วนของเจ้าของ </t>
  </si>
  <si>
    <t>ทุนที่ออก</t>
  </si>
  <si>
    <t>และชำระแล้ว</t>
  </si>
  <si>
    <t>ทุนสำรองตามกฎหมาย</t>
  </si>
  <si>
    <t>ยอดคงเหลือต้นปีวันที่ 1 มกราคม พ.ศ. 2563</t>
  </si>
  <si>
    <t>ยอดยกมาต้นปี วันที่ 1 มกราคม พ.ศ. 2564</t>
  </si>
  <si>
    <t>กรรมการ    ____________________________________       กรรมการ    ____________________________________</t>
  </si>
  <si>
    <t xml:space="preserve">งบกระแสเงินสด 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</si>
  <si>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</si>
  <si>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</si>
  <si>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</si>
  <si>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</si>
  <si>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</si>
  <si>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</si>
  <si>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ขาดทุนจากการตัดจำหน่ายอุปกรณ์</t>
  </si>
  <si>
    <t>กำไรจากการจำหน่ายสินทรัพย์</t>
  </si>
  <si>
    <t xml:space="preserve">กลับรายการขาดทุนจากการลดมูลค่าของสินค้าคงเหลือ </t>
  </si>
  <si>
    <t>ขาดทุนจากมูลค่ายุติธรรมของสินทรัพย์ทางการเงิน</t>
  </si>
  <si>
    <t xml:space="preserve">  ที่วัดมูลค่าด้วยมูลค่ายุติธรรมผ่านกำไรหรือขาดทุน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</si>
  <si>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</si>
  <si>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</si>
  <si>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</si>
  <si>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</si>
  <si>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</si>
  <si>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</si>
  <si>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</si>
  <si>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</si>
  <si>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</si>
  <si>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เจ้าหนี้ตามสัญญาเช่า</t>
  </si>
  <si>
    <t>-  หนี้สินหมุนเวียนอื่น</t>
  </si>
  <si>
    <t>- ภาระผูกพันผลประโยชน์พนักงาน</t>
  </si>
  <si>
    <t>เงินสดจากการดำเนินงาน</t>
  </si>
  <si>
    <r>
      <t>หัก</t>
    </r>
    <r>
      <rPr>
        <sz val="13"/>
        <rFont val="Browallia New"/>
        <family val="2"/>
      </rPr>
      <t xml:space="preserve">   ดอกเบี้ยจ่าย</t>
    </r>
  </si>
  <si>
    <t xml:space="preserve">        จ่ายภาษีเงินได้</t>
  </si>
  <si>
    <t>เงินสดสุทธิได้มาจากกิจการดำเนินงาน</t>
  </si>
  <si>
    <r>
      <t xml:space="preserve">งบกระแสเงินสด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</si>
  <si>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</si>
  <si>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เงินสดจ่ายลงทุนในสินทรัพย์ทางการเงินที่วัดมูลค่าด้วย</t>
  </si>
  <si>
    <t xml:space="preserve">   มูลค่ายุติธรรมผ่านกำไรหรือขาดทุน</t>
  </si>
  <si>
    <t>เงินสดจ่ายเพื่อซื้อที่ดิน อาคารและอุปกรณ์</t>
  </si>
  <si>
    <t>เงินสดจ่ายเพื่อซื้อสินทรัพย์ไม่มีตัวตน</t>
  </si>
  <si>
    <t>เงินฝากสถาบันการเงินที่ติดภาระค้ำประกันที่(เพิ่มขึ้น)ลดลง</t>
  </si>
  <si>
    <t>เงินสดจ่ายเพื่อลงทุนในบริษัทย่อย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</si>
  <si>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</si>
  <si>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</si>
  <si>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เงินสดรับจากการจำหน่ายยานพาหนะ และอุปกรณ์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</si>
  <si>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</si>
  <si>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</si>
  <si>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</si>
  <si>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</si>
  <si>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</si>
  <si>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</si>
  <si>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</si>
  <si>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</si>
  <si>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</si>
  <si>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เงินสดจ่ายต้นทุนการทำรายการของเงินกู้ยืม</t>
  </si>
  <si>
    <t>เงินสดจ่ายคืนหนี้สินตามสัญญาเช่า</t>
  </si>
  <si>
    <t>เงินสดจ่ายเงินปันผลจากบริษัท</t>
  </si>
  <si>
    <t>เงินสดรับจากการเพิ่มทุนในบริษัทย่อย</t>
  </si>
  <si>
    <t>จากส่วนได้เสียที่ไม่มีอำนาจควบคุม</t>
  </si>
  <si>
    <t>เงินสดสุทธิได้มาจาก(ใช้ไปใน)กิจกรรมจัดหาเงิน</t>
  </si>
  <si>
    <t>เงินสดและรายการเทียบเท่าเงินสดเพิ่มขึ้นสุทธิ</t>
  </si>
  <si>
    <t>เงินสดและรายการเทียบเท่าเงินสดวันต้นปี</t>
  </si>
  <si>
    <t>เงินสดและรายการเทียบเท่าเงินสดวันสิ้นปี</t>
  </si>
  <si>
    <t>รายการที่ไม่ใช่เงินสดที่มีสาระสำคัญ</t>
  </si>
  <si>
    <t>การซื้อสินทรัพย์ตามสัญญาเช่า</t>
  </si>
  <si>
    <t>การซื้อที่ดิน อาคารและอุปกรณ์โดยไม่ได้ชำระเงิน</t>
  </si>
  <si>
    <t>การซื้อสินทรัพย์ไม่มีตัวตนโดยไม่ได้ชำระเงิน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</si>
</sst>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#,##0;\(#,##0\)"/>
    <numFmt numFmtId="169" formatCode="#,##0;\(#,##0\);&quot;-&quot;;@"/>
    <numFmt numFmtId="170" formatCode="#,##0.00;\(#,##0.00\);&quot;-&quot;;@"/>
    <numFmt numFmtId="171" formatCode="General_)"/>
    <numFmt numFmtId="172" formatCode="_(* #,##0.0_);_(* \(#,##0.0\);_(* &quot;-&quot;??_);_(@_)"/>
    <numFmt numFmtId="173" formatCode="0.00_);\(0.00\)"/>
    <numFmt numFmtId="174" formatCode="0.0_);\(0.0\)"/>
    <numFmt numFmtId="175" formatCode="\$#,##0;\(\$#,##0\)"/>
    <numFmt numFmtId="176" formatCode="\$#,##0.00;\(\$#,##0.00\)"/>
    <numFmt numFmtId="177" formatCode="_-[$€]* #,##0.00_-;\-[$€]* #,##0.00_-;_-[$€]* &quot;-&quot;??_-;_-@_-"/>
    <numFmt numFmtId="178" formatCode="mm/dd/yy"/>
    <numFmt numFmtId="179" formatCode="0_);\(0\)"/>
    <numFmt numFmtId="180" formatCode="_-* #,##0_-;\-* #,##0_-;_-* &quot;-&quot;??_-;_-@_-"/>
    <numFmt numFmtId="181" formatCode="_-* #,##0.00\ &quot;€&quot;_-;\-* #,##0.00\ &quot;€&quot;_-;_-* &quot;-&quot;??\ &quot;€&quot;_-;_-@_-"/>
    <numFmt numFmtId="182" formatCode="_-* #,##0.00\ _€_-;\-* #,##0.00\ _€_-;_-* &quot;-&quot;??\ _€_-;_-@_-"/>
    <numFmt numFmtId="183" formatCode="_-&quot;฿&quot;* #,##0_-;\-&quot;฿&quot;* #,##0_-;_-&quot;฿&quot;* &quot;-&quot;_-;_-@_-"/>
    <numFmt numFmtId="184" formatCode="_-&quot;฿&quot;* #,##0.00_-;\-&quot;฿&quot;* #,##0.00_-;_-&quot;฿&quot;* &quot;-&quot;??_-;_-@_-"/>
    <numFmt numFmtId="185" formatCode="#,##0.00_);[Red]\(#,##0.00\);&quot;-     &quot;"/>
    <numFmt numFmtId="186" formatCode="&quot;$&quot;#,##0;\-&quot;$&quot;#,##0"/>
    <numFmt numFmtId="187" formatCode="_(* #,##0.0_);_(* \(#,##0.0\);_(* &quot;-&quot;?_);@_)"/>
    <numFmt numFmtId="188" formatCode="0.0%"/>
    <numFmt numFmtId="189" formatCode="&quot;$&quot;#,##0.00"/>
    <numFmt numFmtId="190" formatCode="0.00_)"/>
    <numFmt numFmtId="191" formatCode="#,##0\ &quot;F&quot;;[Red]\-#,##0\ &quot;F&quot;"/>
    <numFmt numFmtId="192" formatCode="ddd\ m/d/yy"/>
    <numFmt numFmtId="193" formatCode="_(* #,##0.00_);_(* \(#,##0.00\);_(* &quot;-&quot;_);_(@_)"/>
    <numFmt numFmtId="194" formatCode="#,##0.0"/>
    <numFmt numFmtId="195" formatCode="#,##0;\(#,##0\);&quot;-&quot;"/>
  </numFmts>
  <fonts count="196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4"/>
      <name val="AngsanaUPC"/>
      <family val="1"/>
      <charset val="222"/>
    </font>
    <font>
      <sz val="12"/>
      <name val="Tms Rmn"/>
    </font>
    <font>
      <b/>
      <sz val="10"/>
      <name val="MS Sans Serif"/>
      <family val="2"/>
      <charset val="222"/>
    </font>
    <font>
      <sz val="10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name val="MS Sans Serif"/>
      <family val="2"/>
      <charset val="222"/>
    </font>
    <font>
      <sz val="10"/>
      <color indexed="16"/>
      <name val="MS Serif"/>
      <family val="1"/>
    </font>
    <font>
      <sz val="12"/>
      <color indexed="12"/>
      <name val="Times New Roman"/>
      <family val="1"/>
    </font>
    <font>
      <sz val="11"/>
      <name val="lr oSVbN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2"/>
      <name val="Arial MT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Times New Roman"/>
      <family val="1"/>
    </font>
    <font>
      <sz val="8"/>
      <name val="Helv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8"/>
      <name val="Helv"/>
    </font>
    <font>
      <sz val="9"/>
      <name val="Palatino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sz val="12"/>
      <name val="นูลมรผ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0"/>
      <color theme="1"/>
      <name val="Arial"/>
      <family val="2"/>
    </font>
    <font>
      <sz val="9"/>
      <name val="Arial"/>
      <family val="2"/>
    </font>
    <font>
      <sz val="13"/>
      <name val="Angsana New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Georgia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u/>
      <sz val="10"/>
      <color rgb="FF0563C1"/>
      <name val="Georgia"/>
      <family val="1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sz val="14"/>
      <color theme="1"/>
      <name val="TH Sarabun New"/>
      <family val="2"/>
      <charset val="22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0"/>
      <name val="Times New Roman"/>
      <family val="1"/>
      <charset val="22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0"/>
      <color rgb="FF7A1818"/>
      <name val="Georgia"/>
      <family val="1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pFont"/>
      <charset val="222"/>
    </font>
    <font>
      <sz val="10"/>
      <name val="Cordia New"/>
      <family val="2"/>
    </font>
    <font>
      <sz val="15"/>
      <name val="Angsana New"/>
      <family val="1"/>
    </font>
    <font>
      <b/>
      <sz val="10"/>
      <name val="MS Sans Serif"/>
      <family val="2"/>
    </font>
    <font>
      <u/>
      <sz val="14"/>
      <color indexed="12"/>
      <name val="Cordia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sz val="10"/>
      <name val="Helv"/>
      <family val="2"/>
    </font>
    <font>
      <sz val="10"/>
      <name val="Helv"/>
      <charset val="204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2"/>
      <name val="Arial Narro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8"/>
      <color indexed="8"/>
      <name val="MS Sans Serif"/>
      <family val="2"/>
    </font>
    <font>
      <sz val="14"/>
      <name val="CordiaUPC"/>
      <family val="2"/>
      <charset val="222"/>
    </font>
    <font>
      <b/>
      <sz val="11"/>
      <color indexed="63"/>
      <name val="Tahoma"/>
      <family val="2"/>
      <charset val="222"/>
    </font>
    <font>
      <sz val="8"/>
      <color indexed="61"/>
      <name val="Arial"/>
      <family val="2"/>
    </font>
    <font>
      <b/>
      <i/>
      <sz val="10"/>
      <color indexed="26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32"/>
      <name val="Arial"/>
      <family val="2"/>
    </font>
    <font>
      <b/>
      <sz val="10"/>
      <color indexed="41"/>
      <name val="Arial"/>
      <family val="2"/>
    </font>
    <font>
      <b/>
      <sz val="10"/>
      <color indexed="61"/>
      <name val="Arial"/>
      <family val="2"/>
    </font>
    <font>
      <b/>
      <i/>
      <sz val="10"/>
      <color indexed="9"/>
      <name val="Arial"/>
      <family val="2"/>
    </font>
    <font>
      <b/>
      <i/>
      <sz val="10"/>
      <color indexed="20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b/>
      <sz val="8"/>
      <color indexed="8"/>
      <name val="Comic Sans MS"/>
      <family val="4"/>
      <charset val="222"/>
    </font>
    <font>
      <sz val="8"/>
      <color indexed="8"/>
      <name val="Arial"/>
      <family val="2"/>
      <charset val="222"/>
    </font>
    <font>
      <i/>
      <sz val="8"/>
      <color indexed="8"/>
      <name val="Comic Sans MS"/>
      <family val="4"/>
    </font>
    <font>
      <b/>
      <sz val="10"/>
      <color indexed="8"/>
      <name val="Comic Sans MS"/>
      <family val="4"/>
      <charset val="222"/>
    </font>
    <font>
      <b/>
      <sz val="14"/>
      <name val="Comic Sans MS"/>
      <family val="4"/>
      <charset val="222"/>
    </font>
    <font>
      <sz val="8"/>
      <color indexed="14"/>
      <name val="Comic Sans MS"/>
      <family val="4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name val="ＭＳ Ｐゴシック"/>
      <family val="3"/>
      <charset val="128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ahoma"/>
      <family val="2"/>
      <charset val="22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name val="Browallia New"/>
      <family val="2"/>
    </font>
    <font>
      <sz val="13"/>
      <name val="Browallia New"/>
      <family val="2"/>
    </font>
    <font>
      <u/>
      <sz val="13"/>
      <name val="Browallia New"/>
      <family val="2"/>
    </font>
    <font>
      <b/>
      <u/>
      <sz val="13"/>
      <name val="Browallia New"/>
      <family val="2"/>
    </font>
    <font>
      <b/>
      <sz val="13"/>
      <color theme="1"/>
      <name val="Browallia New"/>
      <family val="2"/>
    </font>
    <font>
      <sz val="13"/>
      <color theme="1"/>
      <name val="Browallia New"/>
      <family val="2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medium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29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rgb="FFFAFAFA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2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597">
    <xf numFmtId="0" fontId="0" fillId="0" borderId="0"/>
    <xf numFmtId="171" fontId="11" fillId="0" borderId="0"/>
    <xf numFmtId="171" fontId="11" fillId="0" borderId="0"/>
    <xf numFmtId="171" fontId="11" fillId="0" borderId="0"/>
    <xf numFmtId="9" fontId="13" fillId="0" borderId="0"/>
    <xf numFmtId="0" fontId="14" fillId="0" borderId="0" applyNumberFormat="0" applyFill="0" applyBorder="0" applyAlignment="0" applyProtection="0"/>
    <xf numFmtId="5" fontId="15" fillId="0" borderId="1" applyAlignment="0" applyProtection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3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17" fillId="0" borderId="0"/>
    <xf numFmtId="0" fontId="18" fillId="0" borderId="0" applyNumberFormat="0" applyAlignment="0">
      <alignment horizontal="left"/>
    </xf>
    <xf numFmtId="0" fontId="14" fillId="0" borderId="2"/>
    <xf numFmtId="172" fontId="16" fillId="0" borderId="0" applyFont="0" applyFill="0" applyBorder="0" applyAlignment="0" applyProtection="0"/>
    <xf numFmtId="176" fontId="17" fillId="0" borderId="0"/>
    <xf numFmtId="14" fontId="12" fillId="0" borderId="0" applyFill="0" applyBorder="0" applyAlignment="0"/>
    <xf numFmtId="38" fontId="19" fillId="0" borderId="3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7" fillId="0" borderId="0"/>
    <xf numFmtId="0" fontId="16" fillId="0" borderId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20" fillId="0" borderId="0" applyNumberFormat="0" applyAlignment="0">
      <alignment horizontal="left"/>
    </xf>
    <xf numFmtId="0" fontId="21" fillId="0" borderId="2">
      <alignment horizontal="center"/>
    </xf>
    <xf numFmtId="177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4" applyNumberFormat="0" applyAlignment="0" applyProtection="0">
      <alignment horizontal="left" vertical="center"/>
    </xf>
    <xf numFmtId="0" fontId="24" fillId="0" borderId="5">
      <alignment horizontal="left" vertical="center"/>
    </xf>
    <xf numFmtId="10" fontId="23" fillId="3" borderId="2" applyNumberFormat="0" applyBorder="0" applyAlignment="0" applyProtection="0"/>
    <xf numFmtId="0" fontId="25" fillId="0" borderId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26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37" fontId="30" fillId="0" borderId="0"/>
    <xf numFmtId="0" fontId="26" fillId="0" borderId="0"/>
    <xf numFmtId="0" fontId="27" fillId="0" borderId="0"/>
    <xf numFmtId="0" fontId="27" fillId="0" borderId="0"/>
    <xf numFmtId="0" fontId="31" fillId="0" borderId="0"/>
    <xf numFmtId="0" fontId="16" fillId="0" borderId="0"/>
    <xf numFmtId="0" fontId="10" fillId="0" borderId="0"/>
    <xf numFmtId="0" fontId="9" fillId="0" borderId="0"/>
    <xf numFmtId="0" fontId="9" fillId="0" borderId="0"/>
    <xf numFmtId="40" fontId="32" fillId="4" borderId="0">
      <alignment horizontal="right"/>
    </xf>
    <xf numFmtId="0" fontId="33" fillId="4" borderId="6"/>
    <xf numFmtId="17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7" applyNumberFormat="0" applyBorder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16" fillId="0" borderId="2" applyNumberFormat="0" applyFont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5" fillId="0" borderId="8">
      <alignment horizontal="center"/>
    </xf>
    <xf numFmtId="3" fontId="19" fillId="0" borderId="0" applyFont="0" applyFill="0" applyBorder="0" applyAlignment="0" applyProtection="0"/>
    <xf numFmtId="0" fontId="19" fillId="5" borderId="0" applyNumberFormat="0" applyFont="0" applyBorder="0" applyAlignment="0" applyProtection="0"/>
    <xf numFmtId="37" fontId="34" fillId="0" borderId="0"/>
    <xf numFmtId="1" fontId="16" fillId="0" borderId="9" applyNumberFormat="0" applyFill="0" applyAlignment="0" applyProtection="0">
      <alignment horizontal="center" vertical="center"/>
    </xf>
    <xf numFmtId="178" fontId="35" fillId="0" borderId="0" applyNumberFormat="0" applyFill="0" applyBorder="0" applyAlignment="0" applyProtection="0">
      <alignment horizontal="left"/>
    </xf>
    <xf numFmtId="0" fontId="16" fillId="0" borderId="2" applyNumberFormat="0"/>
    <xf numFmtId="0" fontId="36" fillId="0" borderId="10"/>
    <xf numFmtId="0" fontId="16" fillId="6" borderId="0"/>
    <xf numFmtId="0" fontId="16" fillId="0" borderId="0" applyNumberFormat="0" applyFill="0" applyBorder="0" applyAlignment="0" applyProtection="0"/>
    <xf numFmtId="171" fontId="11" fillId="0" borderId="0"/>
    <xf numFmtId="0" fontId="37" fillId="0" borderId="11"/>
    <xf numFmtId="40" fontId="38" fillId="0" borderId="0" applyBorder="0">
      <alignment horizontal="right"/>
    </xf>
    <xf numFmtId="49" fontId="12" fillId="0" borderId="0" applyFill="0" applyBorder="0" applyAlignment="0"/>
    <xf numFmtId="179" fontId="16" fillId="0" borderId="0" applyFill="0" applyBorder="0" applyAlignment="0"/>
    <xf numFmtId="0" fontId="16" fillId="0" borderId="0" applyFill="0" applyBorder="0" applyAlignment="0"/>
    <xf numFmtId="0" fontId="39" fillId="7" borderId="2"/>
    <xf numFmtId="180" fontId="23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167" fontId="4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6" fillId="0" borderId="0"/>
    <xf numFmtId="0" fontId="8" fillId="0" borderId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7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2" fillId="8" borderId="0" applyNumberFormat="0" applyBorder="0" applyAlignment="0" applyProtection="0"/>
    <xf numFmtId="0" fontId="53" fillId="9" borderId="0" applyNumberFormat="0" applyBorder="0" applyAlignment="0" applyProtection="0"/>
    <xf numFmtId="0" fontId="54" fillId="10" borderId="0" applyNumberFormat="0" applyBorder="0" applyAlignment="0" applyProtection="0"/>
    <xf numFmtId="0" fontId="55" fillId="11" borderId="17" applyNumberFormat="0" applyAlignment="0" applyProtection="0"/>
    <xf numFmtId="0" fontId="56" fillId="12" borderId="18" applyNumberFormat="0" applyAlignment="0" applyProtection="0"/>
    <xf numFmtId="0" fontId="57" fillId="12" borderId="17" applyNumberFormat="0" applyAlignment="0" applyProtection="0"/>
    <xf numFmtId="0" fontId="58" fillId="0" borderId="19" applyNumberFormat="0" applyFill="0" applyAlignment="0" applyProtection="0"/>
    <xf numFmtId="0" fontId="59" fillId="13" borderId="2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22" applyNumberFormat="0" applyFill="0" applyAlignment="0" applyProtection="0"/>
    <xf numFmtId="0" fontId="6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3" fillId="22" borderId="0" applyNumberFormat="0" applyBorder="0" applyAlignment="0" applyProtection="0"/>
    <xf numFmtId="0" fontId="6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3" fillId="38" borderId="0" applyNumberFormat="0" applyBorder="0" applyAlignment="0" applyProtection="0"/>
    <xf numFmtId="0" fontId="6" fillId="0" borderId="0"/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5" fillId="0" borderId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67" fillId="0" borderId="0"/>
    <xf numFmtId="0" fontId="45" fillId="0" borderId="0"/>
    <xf numFmtId="0" fontId="69" fillId="0" borderId="0" applyNumberFormat="0" applyFill="0" applyBorder="0" applyAlignment="0">
      <alignment vertical="top"/>
      <protection locked="0"/>
    </xf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67" fillId="0" borderId="0"/>
    <xf numFmtId="0" fontId="45" fillId="0" borderId="0"/>
    <xf numFmtId="0" fontId="67" fillId="0" borderId="0"/>
    <xf numFmtId="0" fontId="6" fillId="0" borderId="0"/>
    <xf numFmtId="0" fontId="6" fillId="0" borderId="0"/>
    <xf numFmtId="0" fontId="45" fillId="0" borderId="0"/>
    <xf numFmtId="167" fontId="6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71" fillId="0" borderId="0"/>
    <xf numFmtId="0" fontId="66" fillId="0" borderId="0"/>
    <xf numFmtId="167" fontId="6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5" fillId="0" borderId="0">
      <protection locked="0"/>
    </xf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4" fillId="0" borderId="23" applyNumberFormat="0" applyFill="0" applyAlignment="0">
      <protection locked="0"/>
    </xf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5" fillId="0" borderId="0">
      <protection locked="0"/>
    </xf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6" fillId="0" borderId="0"/>
    <xf numFmtId="167" fontId="6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2" fillId="0" borderId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72" fillId="0" borderId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72" fillId="0" borderId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73" fillId="10" borderId="0" applyNumberFormat="0" applyBorder="0" applyAlignment="0" applyProtection="0"/>
    <xf numFmtId="0" fontId="6" fillId="14" borderId="21" applyNumberFormat="0" applyFont="0" applyAlignment="0" applyProtection="0"/>
    <xf numFmtId="0" fontId="6" fillId="26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70" fillId="0" borderId="0" applyFont="0" applyFill="0" applyBorder="0" applyAlignment="0" applyProtection="0"/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1" borderId="0" applyNumberFormat="0" applyBorder="0" applyAlignment="0" applyProtection="0"/>
    <xf numFmtId="167" fontId="1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2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29" borderId="0" applyNumberFormat="0" applyBorder="0" applyAlignment="0" applyProtection="0"/>
    <xf numFmtId="167" fontId="6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37" borderId="0" applyNumberFormat="0" applyBorder="0" applyAlignment="0" applyProtection="0"/>
    <xf numFmtId="0" fontId="6" fillId="33" borderId="0" applyNumberFormat="0" applyBorder="0" applyAlignment="0" applyProtection="0"/>
    <xf numFmtId="0" fontId="6" fillId="25" borderId="0" applyNumberFormat="0" applyBorder="0" applyAlignment="0" applyProtection="0"/>
    <xf numFmtId="167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14" borderId="21" applyNumberFormat="0" applyFont="0" applyAlignment="0" applyProtection="0"/>
    <xf numFmtId="0" fontId="6" fillId="17" borderId="0" applyNumberFormat="0" applyBorder="0" applyAlignment="0" applyProtection="0"/>
    <xf numFmtId="167" fontId="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0" borderId="0"/>
    <xf numFmtId="0" fontId="6" fillId="0" borderId="0"/>
    <xf numFmtId="167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4" fillId="0" borderId="0" applyNumberFormat="0" applyFill="0" applyBorder="0" applyAlignment="0">
      <alignment vertical="top"/>
      <protection locked="0"/>
    </xf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74" fillId="0" borderId="0"/>
    <xf numFmtId="167" fontId="7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" fillId="0" borderId="0"/>
    <xf numFmtId="167" fontId="72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0" fontId="8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37" fontId="7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5" fillId="0" borderId="0">
      <protection locked="0"/>
    </xf>
    <xf numFmtId="0" fontId="6" fillId="0" borderId="0"/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0" fillId="0" borderId="0" applyNumberFormat="0" applyFill="0" applyBorder="0" applyAlignment="0" applyProtection="0"/>
    <xf numFmtId="0" fontId="81" fillId="8" borderId="0" applyNumberFormat="0" applyBorder="0" applyAlignment="0" applyProtection="0"/>
    <xf numFmtId="0" fontId="82" fillId="9" borderId="0" applyNumberFormat="0" applyBorder="0" applyAlignment="0" applyProtection="0"/>
    <xf numFmtId="0" fontId="83" fillId="10" borderId="0" applyNumberFormat="0" applyBorder="0" applyAlignment="0" applyProtection="0"/>
    <xf numFmtId="0" fontId="84" fillId="11" borderId="17" applyNumberFormat="0" applyAlignment="0" applyProtection="0"/>
    <xf numFmtId="0" fontId="85" fillId="12" borderId="18" applyNumberFormat="0" applyAlignment="0" applyProtection="0"/>
    <xf numFmtId="0" fontId="86" fillId="12" borderId="17" applyNumberFormat="0" applyAlignment="0" applyProtection="0"/>
    <xf numFmtId="0" fontId="87" fillId="0" borderId="19" applyNumberFormat="0" applyFill="0" applyAlignment="0" applyProtection="0"/>
    <xf numFmtId="0" fontId="88" fillId="13" borderId="20" applyNumberFormat="0" applyAlignment="0" applyProtection="0"/>
    <xf numFmtId="0" fontId="89" fillId="0" borderId="0" applyNumberFormat="0" applyFill="0" applyBorder="0" applyAlignment="0" applyProtection="0"/>
    <xf numFmtId="0" fontId="66" fillId="14" borderId="21" applyNumberFormat="0" applyFont="0" applyAlignment="0" applyProtection="0"/>
    <xf numFmtId="0" fontId="90" fillId="0" borderId="0" applyNumberFormat="0" applyFill="0" applyBorder="0" applyAlignment="0" applyProtection="0"/>
    <xf numFmtId="0" fontId="91" fillId="0" borderId="22" applyNumberFormat="0" applyFill="0" applyAlignment="0" applyProtection="0"/>
    <xf numFmtId="0" fontId="9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92" fillId="26" borderId="0" applyNumberFormat="0" applyBorder="0" applyAlignment="0" applyProtection="0"/>
    <xf numFmtId="0" fontId="9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92" fillId="30" borderId="0" applyNumberFormat="0" applyBorder="0" applyAlignment="0" applyProtection="0"/>
    <xf numFmtId="0" fontId="9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92" fillId="34" borderId="0" applyNumberFormat="0" applyBorder="0" applyAlignment="0" applyProtection="0"/>
    <xf numFmtId="0" fontId="92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92" fillId="38" borderId="0" applyNumberFormat="0" applyBorder="0" applyAlignment="0" applyProtection="0"/>
    <xf numFmtId="167" fontId="6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93" fillId="0" borderId="0" applyNumberFormat="0" applyFill="0" applyBorder="0" applyAlignment="0" applyProtection="0">
      <protection locked="0"/>
    </xf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5" fillId="0" borderId="0"/>
    <xf numFmtId="0" fontId="64" fillId="0" borderId="0" applyNumberFormat="0" applyFill="0" applyBorder="0" applyAlignment="0" applyProtection="0"/>
    <xf numFmtId="0" fontId="64" fillId="0" borderId="23" applyNumberFormat="0" applyFill="0" applyAlignment="0">
      <protection locked="0"/>
    </xf>
    <xf numFmtId="0" fontId="94" fillId="0" borderId="0" applyNumberFormat="0" applyFill="0" applyBorder="0" applyAlignment="0" applyProtection="0"/>
    <xf numFmtId="0" fontId="45" fillId="0" borderId="0">
      <protection locked="0"/>
    </xf>
    <xf numFmtId="0" fontId="64" fillId="0" borderId="0" applyNumberFormat="0" applyFill="0" applyBorder="0" applyAlignment="0">
      <alignment vertical="top"/>
      <protection locked="0"/>
    </xf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0" fontId="64" fillId="0" borderId="0" applyNumberFormat="0" applyFill="0" applyBorder="0" applyAlignment="0">
      <alignment vertical="top"/>
      <protection locked="0"/>
    </xf>
    <xf numFmtId="0" fontId="64" fillId="0" borderId="23" applyNumberFormat="0" applyFill="0" applyAlignment="0">
      <protection locked="0"/>
    </xf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3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4" fillId="0" borderId="23" applyNumberFormat="0" applyFill="0" applyAlignment="0">
      <alignment wrapText="1"/>
      <protection locked="0"/>
    </xf>
    <xf numFmtId="0" fontId="95" fillId="0" borderId="0" applyNumberFormat="0" applyFill="0" applyBorder="0" applyProtection="0">
      <alignment wrapText="1"/>
    </xf>
    <xf numFmtId="0" fontId="96" fillId="0" borderId="0" applyNumberFormat="0" applyFill="0" applyBorder="0" applyAlignment="0">
      <protection locked="0"/>
    </xf>
    <xf numFmtId="167" fontId="6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65" fillId="28" borderId="0" applyNumberFormat="0" applyBorder="0" applyAlignment="0" applyProtection="0"/>
    <xf numFmtId="0" fontId="112" fillId="22" borderId="0" applyNumberFormat="0" applyBorder="0" applyAlignment="0" applyProtection="0"/>
    <xf numFmtId="0" fontId="99" fillId="0" borderId="15" applyNumberFormat="0" applyFill="0" applyAlignment="0" applyProtection="0"/>
    <xf numFmtId="0" fontId="65" fillId="21" borderId="0" applyNumberFormat="0" applyBorder="0" applyAlignment="0" applyProtection="0"/>
    <xf numFmtId="0" fontId="112" fillId="38" borderId="0" applyNumberFormat="0" applyBorder="0" applyAlignment="0" applyProtection="0"/>
    <xf numFmtId="0" fontId="112" fillId="31" borderId="0" applyNumberFormat="0" applyBorder="0" applyAlignment="0" applyProtection="0"/>
    <xf numFmtId="0" fontId="112" fillId="15" borderId="0" applyNumberFormat="0" applyBorder="0" applyAlignment="0" applyProtection="0"/>
    <xf numFmtId="0" fontId="65" fillId="20" borderId="0" applyNumberFormat="0" applyBorder="0" applyAlignment="0" applyProtection="0"/>
    <xf numFmtId="0" fontId="65" fillId="37" borderId="0" applyNumberFormat="0" applyBorder="0" applyAlignment="0" applyProtection="0"/>
    <xf numFmtId="0" fontId="112" fillId="27" borderId="0" applyNumberFormat="0" applyBorder="0" applyAlignment="0" applyProtection="0"/>
    <xf numFmtId="0" fontId="65" fillId="33" borderId="0" applyNumberFormat="0" applyBorder="0" applyAlignment="0" applyProtection="0"/>
    <xf numFmtId="0" fontId="65" fillId="17" borderId="0" applyNumberFormat="0" applyBorder="0" applyAlignment="0" applyProtection="0"/>
    <xf numFmtId="0" fontId="97" fillId="0" borderId="0" applyNumberFormat="0" applyFill="0" applyBorder="0" applyAlignment="0" applyProtection="0"/>
    <xf numFmtId="0" fontId="104" fillId="11" borderId="17" applyNumberFormat="0" applyAlignment="0" applyProtection="0"/>
    <xf numFmtId="0" fontId="98" fillId="0" borderId="14" applyNumberFormat="0" applyFill="0" applyAlignment="0" applyProtection="0"/>
    <xf numFmtId="0" fontId="112" fillId="30" borderId="0" applyNumberFormat="0" applyBorder="0" applyAlignment="0" applyProtection="0"/>
    <xf numFmtId="0" fontId="112" fillId="35" borderId="0" applyNumberFormat="0" applyBorder="0" applyAlignment="0" applyProtection="0"/>
    <xf numFmtId="0" fontId="111" fillId="0" borderId="22" applyNumberFormat="0" applyFill="0" applyAlignment="0" applyProtection="0"/>
    <xf numFmtId="0" fontId="112" fillId="19" borderId="0" applyNumberFormat="0" applyBorder="0" applyAlignment="0" applyProtection="0"/>
    <xf numFmtId="0" fontId="65" fillId="36" borderId="0" applyNumberFormat="0" applyBorder="0" applyAlignment="0" applyProtection="0"/>
    <xf numFmtId="0" fontId="112" fillId="26" borderId="0" applyNumberFormat="0" applyBorder="0" applyAlignment="0" applyProtection="0"/>
    <xf numFmtId="0" fontId="65" fillId="32" borderId="0" applyNumberFormat="0" applyBorder="0" applyAlignment="0" applyProtection="0"/>
    <xf numFmtId="0" fontId="103" fillId="10" borderId="0" applyNumberFormat="0" applyBorder="0" applyAlignment="0" applyProtection="0"/>
    <xf numFmtId="0" fontId="65" fillId="29" borderId="0" applyNumberFormat="0" applyBorder="0" applyAlignment="0" applyProtection="0"/>
    <xf numFmtId="0" fontId="110" fillId="0" borderId="0" applyNumberFormat="0" applyFill="0" applyBorder="0" applyAlignment="0" applyProtection="0"/>
    <xf numFmtId="0" fontId="112" fillId="18" borderId="0" applyNumberFormat="0" applyBorder="0" applyAlignment="0" applyProtection="0"/>
    <xf numFmtId="0" fontId="65" fillId="14" borderId="21" applyNumberFormat="0" applyFont="0" applyAlignment="0" applyProtection="0"/>
    <xf numFmtId="0" fontId="107" fillId="0" borderId="19" applyNumberFormat="0" applyFill="0" applyAlignment="0" applyProtection="0"/>
    <xf numFmtId="0" fontId="65" fillId="24" borderId="0" applyNumberFormat="0" applyBorder="0" applyAlignment="0" applyProtection="0"/>
    <xf numFmtId="0" fontId="102" fillId="9" borderId="0" applyNumberFormat="0" applyBorder="0" applyAlignment="0" applyProtection="0"/>
    <xf numFmtId="0" fontId="112" fillId="34" borderId="0" applyNumberFormat="0" applyBorder="0" applyAlignment="0" applyProtection="0"/>
    <xf numFmtId="0" fontId="109" fillId="0" borderId="0" applyNumberFormat="0" applyFill="0" applyBorder="0" applyAlignment="0" applyProtection="0"/>
    <xf numFmtId="0" fontId="106" fillId="12" borderId="17" applyNumberFormat="0" applyAlignment="0" applyProtection="0"/>
    <xf numFmtId="0" fontId="112" fillId="23" borderId="0" applyNumberFormat="0" applyBorder="0" applyAlignment="0" applyProtection="0"/>
    <xf numFmtId="0" fontId="101" fillId="8" borderId="0" applyNumberFormat="0" applyBorder="0" applyAlignment="0" applyProtection="0"/>
    <xf numFmtId="0" fontId="100" fillId="0" borderId="0" applyNumberFormat="0" applyFill="0" applyBorder="0" applyAlignment="0" applyProtection="0"/>
    <xf numFmtId="0" fontId="100" fillId="0" borderId="16" applyNumberFormat="0" applyFill="0" applyAlignment="0" applyProtection="0"/>
    <xf numFmtId="0" fontId="65" fillId="16" borderId="0" applyNumberFormat="0" applyBorder="0" applyAlignment="0" applyProtection="0"/>
    <xf numFmtId="0" fontId="108" fillId="13" borderId="20" applyNumberFormat="0" applyAlignment="0" applyProtection="0"/>
    <xf numFmtId="0" fontId="105" fillId="12" borderId="18" applyNumberFormat="0" applyAlignment="0" applyProtection="0"/>
    <xf numFmtId="0" fontId="65" fillId="25" borderId="0" applyNumberFormat="0" applyBorder="0" applyAlignment="0" applyProtection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6" fillId="0" borderId="0"/>
    <xf numFmtId="0" fontId="122" fillId="0" borderId="0"/>
    <xf numFmtId="0" fontId="122" fillId="0" borderId="0"/>
    <xf numFmtId="0" fontId="122" fillId="0" borderId="0"/>
    <xf numFmtId="0" fontId="16" fillId="0" borderId="0"/>
    <xf numFmtId="0" fontId="16" fillId="0" borderId="0"/>
    <xf numFmtId="0" fontId="122" fillId="0" borderId="0"/>
    <xf numFmtId="0" fontId="122" fillId="0" borderId="0"/>
    <xf numFmtId="0" fontId="12" fillId="0" borderId="0">
      <alignment vertical="top"/>
    </xf>
    <xf numFmtId="0" fontId="12" fillId="0" borderId="0">
      <alignment vertical="top"/>
    </xf>
    <xf numFmtId="0" fontId="123" fillId="0" borderId="0"/>
    <xf numFmtId="0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3" fillId="0" borderId="0"/>
    <xf numFmtId="0" fontId="122" fillId="0" borderId="0"/>
    <xf numFmtId="0" fontId="12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3" fillId="0" borderId="0"/>
    <xf numFmtId="0" fontId="113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113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113" fillId="41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113" fillId="42" borderId="0" applyNumberFormat="0" applyBorder="0" applyAlignment="0" applyProtection="0"/>
    <xf numFmtId="0" fontId="70" fillId="28" borderId="0" applyNumberFormat="0" applyBorder="0" applyAlignment="0" applyProtection="0"/>
    <xf numFmtId="0" fontId="70" fillId="28" borderId="0" applyNumberFormat="0" applyBorder="0" applyAlignment="0" applyProtection="0"/>
    <xf numFmtId="0" fontId="113" fillId="43" borderId="0" applyNumberFormat="0" applyBorder="0" applyAlignment="0" applyProtection="0"/>
    <xf numFmtId="0" fontId="70" fillId="32" borderId="0" applyNumberFormat="0" applyBorder="0" applyAlignment="0" applyProtection="0"/>
    <xf numFmtId="0" fontId="70" fillId="32" borderId="0" applyNumberFormat="0" applyBorder="0" applyAlignment="0" applyProtection="0"/>
    <xf numFmtId="0" fontId="113" fillId="44" borderId="0" applyNumberFormat="0" applyBorder="0" applyAlignment="0" applyProtection="0"/>
    <xf numFmtId="0" fontId="70" fillId="36" borderId="0" applyNumberFormat="0" applyBorder="0" applyAlignment="0" applyProtection="0"/>
    <xf numFmtId="0" fontId="70" fillId="36" borderId="0" applyNumberFormat="0" applyBorder="0" applyAlignment="0" applyProtection="0"/>
    <xf numFmtId="0" fontId="113" fillId="45" borderId="0" applyNumberFormat="0" applyBorder="0" applyAlignment="0" applyProtection="0"/>
    <xf numFmtId="0" fontId="70" fillId="17" borderId="0" applyNumberFormat="0" applyBorder="0" applyAlignment="0" applyProtection="0"/>
    <xf numFmtId="0" fontId="70" fillId="17" borderId="0" applyNumberFormat="0" applyBorder="0" applyAlignment="0" applyProtection="0"/>
    <xf numFmtId="0" fontId="113" fillId="46" borderId="0" applyNumberFormat="0" applyBorder="0" applyAlignment="0" applyProtection="0"/>
    <xf numFmtId="0" fontId="70" fillId="21" borderId="0" applyNumberFormat="0" applyBorder="0" applyAlignment="0" applyProtection="0"/>
    <xf numFmtId="0" fontId="70" fillId="21" borderId="0" applyNumberFormat="0" applyBorder="0" applyAlignment="0" applyProtection="0"/>
    <xf numFmtId="0" fontId="113" fillId="47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113" fillId="42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113" fillId="45" borderId="0" applyNumberFormat="0" applyBorder="0" applyAlignment="0" applyProtection="0"/>
    <xf numFmtId="0" fontId="70" fillId="33" borderId="0" applyNumberFormat="0" applyBorder="0" applyAlignment="0" applyProtection="0"/>
    <xf numFmtId="0" fontId="70" fillId="33" borderId="0" applyNumberFormat="0" applyBorder="0" applyAlignment="0" applyProtection="0"/>
    <xf numFmtId="0" fontId="113" fillId="48" borderId="0" applyNumberFormat="0" applyBorder="0" applyAlignment="0" applyProtection="0"/>
    <xf numFmtId="0" fontId="70" fillId="37" borderId="0" applyNumberFormat="0" applyBorder="0" applyAlignment="0" applyProtection="0"/>
    <xf numFmtId="0" fontId="70" fillId="37" borderId="0" applyNumberFormat="0" applyBorder="0" applyAlignment="0" applyProtection="0"/>
    <xf numFmtId="0" fontId="124" fillId="49" borderId="0" applyNumberFormat="0" applyBorder="0" applyAlignment="0" applyProtection="0"/>
    <xf numFmtId="0" fontId="177" fillId="18" borderId="0" applyNumberFormat="0" applyBorder="0" applyAlignment="0" applyProtection="0"/>
    <xf numFmtId="0" fontId="177" fillId="18" borderId="0" applyNumberFormat="0" applyBorder="0" applyAlignment="0" applyProtection="0"/>
    <xf numFmtId="0" fontId="124" fillId="46" borderId="0" applyNumberFormat="0" applyBorder="0" applyAlignment="0" applyProtection="0"/>
    <xf numFmtId="0" fontId="177" fillId="22" borderId="0" applyNumberFormat="0" applyBorder="0" applyAlignment="0" applyProtection="0"/>
    <xf numFmtId="0" fontId="177" fillId="22" borderId="0" applyNumberFormat="0" applyBorder="0" applyAlignment="0" applyProtection="0"/>
    <xf numFmtId="0" fontId="124" fillId="47" borderId="0" applyNumberFormat="0" applyBorder="0" applyAlignment="0" applyProtection="0"/>
    <xf numFmtId="0" fontId="177" fillId="26" borderId="0" applyNumberFormat="0" applyBorder="0" applyAlignment="0" applyProtection="0"/>
    <xf numFmtId="0" fontId="177" fillId="26" borderId="0" applyNumberFormat="0" applyBorder="0" applyAlignment="0" applyProtection="0"/>
    <xf numFmtId="0" fontId="124" fillId="50" borderId="0" applyNumberFormat="0" applyBorder="0" applyAlignment="0" applyProtection="0"/>
    <xf numFmtId="0" fontId="177" fillId="30" borderId="0" applyNumberFormat="0" applyBorder="0" applyAlignment="0" applyProtection="0"/>
    <xf numFmtId="0" fontId="177" fillId="30" borderId="0" applyNumberFormat="0" applyBorder="0" applyAlignment="0" applyProtection="0"/>
    <xf numFmtId="0" fontId="124" fillId="51" borderId="0" applyNumberFormat="0" applyBorder="0" applyAlignment="0" applyProtection="0"/>
    <xf numFmtId="0" fontId="177" fillId="34" borderId="0" applyNumberFormat="0" applyBorder="0" applyAlignment="0" applyProtection="0"/>
    <xf numFmtId="0" fontId="177" fillId="34" borderId="0" applyNumberFormat="0" applyBorder="0" applyAlignment="0" applyProtection="0"/>
    <xf numFmtId="0" fontId="124" fillId="52" borderId="0" applyNumberFormat="0" applyBorder="0" applyAlignment="0" applyProtection="0"/>
    <xf numFmtId="0" fontId="177" fillId="38" borderId="0" applyNumberFormat="0" applyBorder="0" applyAlignment="0" applyProtection="0"/>
    <xf numFmtId="0" fontId="177" fillId="38" borderId="0" applyNumberFormat="0" applyBorder="0" applyAlignment="0" applyProtection="0"/>
    <xf numFmtId="0" fontId="124" fillId="53" borderId="0" applyNumberFormat="0" applyBorder="0" applyAlignment="0" applyProtection="0"/>
    <xf numFmtId="0" fontId="177" fillId="15" borderId="0" applyNumberFormat="0" applyBorder="0" applyAlignment="0" applyProtection="0"/>
    <xf numFmtId="0" fontId="177" fillId="15" borderId="0" applyNumberFormat="0" applyBorder="0" applyAlignment="0" applyProtection="0"/>
    <xf numFmtId="0" fontId="124" fillId="54" borderId="0" applyNumberFormat="0" applyBorder="0" applyAlignment="0" applyProtection="0"/>
    <xf numFmtId="0" fontId="177" fillId="19" borderId="0" applyNumberFormat="0" applyBorder="0" applyAlignment="0" applyProtection="0"/>
    <xf numFmtId="0" fontId="177" fillId="19" borderId="0" applyNumberFormat="0" applyBorder="0" applyAlignment="0" applyProtection="0"/>
    <xf numFmtId="0" fontId="124" fillId="55" borderId="0" applyNumberFormat="0" applyBorder="0" applyAlignment="0" applyProtection="0"/>
    <xf numFmtId="0" fontId="177" fillId="23" borderId="0" applyNumberFormat="0" applyBorder="0" applyAlignment="0" applyProtection="0"/>
    <xf numFmtId="0" fontId="177" fillId="23" borderId="0" applyNumberFormat="0" applyBorder="0" applyAlignment="0" applyProtection="0"/>
    <xf numFmtId="0" fontId="124" fillId="50" borderId="0" applyNumberFormat="0" applyBorder="0" applyAlignment="0" applyProtection="0"/>
    <xf numFmtId="0" fontId="177" fillId="27" borderId="0" applyNumberFormat="0" applyBorder="0" applyAlignment="0" applyProtection="0"/>
    <xf numFmtId="0" fontId="177" fillId="27" borderId="0" applyNumberFormat="0" applyBorder="0" applyAlignment="0" applyProtection="0"/>
    <xf numFmtId="0" fontId="124" fillId="51" borderId="0" applyNumberFormat="0" applyBorder="0" applyAlignment="0" applyProtection="0"/>
    <xf numFmtId="0" fontId="177" fillId="31" borderId="0" applyNumberFormat="0" applyBorder="0" applyAlignment="0" applyProtection="0"/>
    <xf numFmtId="0" fontId="177" fillId="31" borderId="0" applyNumberFormat="0" applyBorder="0" applyAlignment="0" applyProtection="0"/>
    <xf numFmtId="0" fontId="124" fillId="56" borderId="0" applyNumberFormat="0" applyBorder="0" applyAlignment="0" applyProtection="0"/>
    <xf numFmtId="0" fontId="177" fillId="35" borderId="0" applyNumberFormat="0" applyBorder="0" applyAlignment="0" applyProtection="0"/>
    <xf numFmtId="0" fontId="177" fillId="35" borderId="0" applyNumberFormat="0" applyBorder="0" applyAlignment="0" applyProtection="0"/>
    <xf numFmtId="0" fontId="125" fillId="40" borderId="0" applyNumberFormat="0" applyBorder="0" applyAlignment="0" applyProtection="0"/>
    <xf numFmtId="0" fontId="178" fillId="9" borderId="0" applyNumberFormat="0" applyBorder="0" applyAlignment="0" applyProtection="0"/>
    <xf numFmtId="0" fontId="178" fillId="9" borderId="0" applyNumberFormat="0" applyBorder="0" applyAlignment="0" applyProtection="0"/>
    <xf numFmtId="186" fontId="117" fillId="0" borderId="1" applyAlignment="0" applyProtection="0"/>
    <xf numFmtId="49" fontId="126" fillId="0" borderId="0" applyFont="0" applyFill="0" applyBorder="0" applyAlignment="0" applyProtection="0">
      <alignment horizontal="left"/>
    </xf>
    <xf numFmtId="187" fontId="46" fillId="0" borderId="0" applyAlignment="0" applyProtection="0"/>
    <xf numFmtId="188" fontId="23" fillId="0" borderId="0" applyFill="0" applyBorder="0" applyAlignment="0" applyProtection="0"/>
    <xf numFmtId="49" fontId="23" fillId="0" borderId="0" applyNumberFormat="0" applyAlignment="0" applyProtection="0">
      <alignment horizontal="left"/>
    </xf>
    <xf numFmtId="49" fontId="127" fillId="0" borderId="24" applyNumberFormat="0" applyAlignment="0" applyProtection="0">
      <alignment horizontal="left" wrapText="1"/>
    </xf>
    <xf numFmtId="49" fontId="127" fillId="0" borderId="0" applyNumberFormat="0" applyAlignment="0" applyProtection="0">
      <alignment horizontal="left" wrapText="1"/>
    </xf>
    <xf numFmtId="49" fontId="128" fillId="0" borderId="0" applyAlignment="0" applyProtection="0">
      <alignment horizontal="left"/>
    </xf>
    <xf numFmtId="189" fontId="23" fillId="0" borderId="0" applyFill="0"/>
    <xf numFmtId="189" fontId="23" fillId="0" borderId="0">
      <alignment horizontal="center"/>
    </xf>
    <xf numFmtId="0" fontId="23" fillId="0" borderId="0" applyFill="0">
      <alignment horizontal="center"/>
    </xf>
    <xf numFmtId="189" fontId="129" fillId="0" borderId="25" applyFill="0"/>
    <xf numFmtId="0" fontId="16" fillId="0" borderId="0" applyFont="0" applyAlignment="0"/>
    <xf numFmtId="0" fontId="130" fillId="0" borderId="0" applyFill="0">
      <alignment vertical="top"/>
    </xf>
    <xf numFmtId="0" fontId="129" fillId="0" borderId="0" applyFill="0">
      <alignment horizontal="left" vertical="top"/>
    </xf>
    <xf numFmtId="189" fontId="24" fillId="0" borderId="1" applyFill="0"/>
    <xf numFmtId="0" fontId="16" fillId="0" borderId="0" applyNumberFormat="0" applyFont="0" applyAlignment="0"/>
    <xf numFmtId="0" fontId="130" fillId="0" borderId="0" applyFill="0">
      <alignment wrapText="1"/>
    </xf>
    <xf numFmtId="0" fontId="129" fillId="0" borderId="0" applyFill="0">
      <alignment horizontal="left" vertical="top" wrapText="1"/>
    </xf>
    <xf numFmtId="189" fontId="131" fillId="0" borderId="0" applyFill="0"/>
    <xf numFmtId="0" fontId="132" fillId="0" borderId="0" applyNumberFormat="0" applyFont="0" applyAlignment="0">
      <alignment horizontal="center"/>
    </xf>
    <xf numFmtId="0" fontId="133" fillId="0" borderId="0" applyFill="0">
      <alignment vertical="top" wrapText="1"/>
    </xf>
    <xf numFmtId="0" fontId="24" fillId="0" borderId="0" applyFill="0">
      <alignment horizontal="left" vertical="top" wrapText="1"/>
    </xf>
    <xf numFmtId="189" fontId="16" fillId="0" borderId="0" applyFill="0"/>
    <xf numFmtId="0" fontId="132" fillId="0" borderId="0" applyNumberFormat="0" applyFont="0" applyAlignment="0">
      <alignment horizontal="center"/>
    </xf>
    <xf numFmtId="0" fontId="134" fillId="0" borderId="0" applyFill="0">
      <alignment vertical="center" wrapText="1"/>
    </xf>
    <xf numFmtId="0" fontId="135" fillId="0" borderId="0">
      <alignment horizontal="left" vertical="center" wrapText="1"/>
    </xf>
    <xf numFmtId="189" fontId="46" fillId="0" borderId="0" applyFill="0"/>
    <xf numFmtId="0" fontId="132" fillId="0" borderId="0" applyNumberFormat="0" applyFont="0" applyAlignment="0">
      <alignment horizontal="center"/>
    </xf>
    <xf numFmtId="0" fontId="136" fillId="0" borderId="0" applyFill="0">
      <alignment horizontal="center" vertical="center" wrapText="1"/>
    </xf>
    <xf numFmtId="0" fontId="16" fillId="0" borderId="0" applyFill="0">
      <alignment horizontal="center" vertical="center" wrapText="1"/>
    </xf>
    <xf numFmtId="189" fontId="137" fillId="0" borderId="0" applyFill="0"/>
    <xf numFmtId="0" fontId="132" fillId="0" borderId="0" applyNumberFormat="0" applyFont="0" applyAlignment="0">
      <alignment horizontal="center"/>
    </xf>
    <xf numFmtId="0" fontId="138" fillId="0" borderId="0" applyFill="0">
      <alignment horizontal="center" vertical="center" wrapText="1"/>
    </xf>
    <xf numFmtId="0" fontId="139" fillId="0" borderId="0" applyFill="0">
      <alignment horizontal="center" vertical="center" wrapText="1"/>
    </xf>
    <xf numFmtId="189" fontId="140" fillId="0" borderId="0" applyFill="0"/>
    <xf numFmtId="0" fontId="132" fillId="0" borderId="0" applyNumberFormat="0" applyFont="0" applyAlignment="0">
      <alignment horizontal="center"/>
    </xf>
    <xf numFmtId="0" fontId="141" fillId="0" borderId="0">
      <alignment horizontal="center" wrapText="1"/>
    </xf>
    <xf numFmtId="0" fontId="137" fillId="0" borderId="0" applyFill="0">
      <alignment horizontal="center" wrapText="1"/>
    </xf>
    <xf numFmtId="0" fontId="142" fillId="57" borderId="26" applyNumberFormat="0" applyAlignment="0" applyProtection="0"/>
    <xf numFmtId="0" fontId="179" fillId="12" borderId="17" applyNumberFormat="0" applyAlignment="0" applyProtection="0"/>
    <xf numFmtId="0" fontId="179" fillId="12" borderId="17" applyNumberFormat="0" applyAlignment="0" applyProtection="0"/>
    <xf numFmtId="0" fontId="143" fillId="58" borderId="27" applyNumberFormat="0" applyAlignment="0" applyProtection="0"/>
    <xf numFmtId="0" fontId="180" fillId="13" borderId="20" applyNumberFormat="0" applyAlignment="0" applyProtection="0"/>
    <xf numFmtId="0" fontId="180" fillId="13" borderId="20" applyNumberFormat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" fontId="114" fillId="0" borderId="0" applyFont="0" applyFill="0" applyBorder="0" applyAlignment="0" applyProtection="0"/>
    <xf numFmtId="18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0" fontId="13" fillId="0" borderId="0"/>
    <xf numFmtId="191" fontId="13" fillId="0" borderId="0"/>
    <xf numFmtId="0" fontId="144" fillId="0" borderId="0"/>
    <xf numFmtId="177" fontId="16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46" fillId="41" borderId="0" applyNumberFormat="0" applyBorder="0" applyAlignment="0" applyProtection="0"/>
    <xf numFmtId="0" fontId="182" fillId="8" borderId="0" applyNumberFormat="0" applyBorder="0" applyAlignment="0" applyProtection="0"/>
    <xf numFmtId="0" fontId="182" fillId="8" borderId="0" applyNumberFormat="0" applyBorder="0" applyAlignment="0" applyProtection="0"/>
    <xf numFmtId="0" fontId="147" fillId="0" borderId="28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148" fillId="0" borderId="29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149" fillId="0" borderId="30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1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50" fillId="44" borderId="26" applyNumberFormat="0" applyAlignment="0" applyProtection="0"/>
    <xf numFmtId="0" fontId="150" fillId="44" borderId="26" applyNumberFormat="0" applyAlignment="0" applyProtection="0"/>
    <xf numFmtId="0" fontId="183" fillId="11" borderId="17" applyNumberFormat="0" applyAlignment="0" applyProtection="0"/>
    <xf numFmtId="0" fontId="183" fillId="11" borderId="17" applyNumberFormat="0" applyAlignment="0" applyProtection="0"/>
    <xf numFmtId="0" fontId="183" fillId="11" borderId="17" applyNumberFormat="0" applyAlignment="0" applyProtection="0"/>
    <xf numFmtId="0" fontId="183" fillId="11" borderId="17" applyNumberFormat="0" applyAlignment="0" applyProtection="0"/>
    <xf numFmtId="0" fontId="151" fillId="0" borderId="31" applyNumberFormat="0" applyFill="0" applyAlignment="0" applyProtection="0"/>
    <xf numFmtId="0" fontId="184" fillId="0" borderId="19" applyNumberFormat="0" applyFill="0" applyAlignment="0" applyProtection="0"/>
    <xf numFmtId="0" fontId="184" fillId="0" borderId="19" applyNumberFormat="0" applyFill="0" applyAlignment="0" applyProtection="0"/>
    <xf numFmtId="38" fontId="17" fillId="0" borderId="0"/>
    <xf numFmtId="38" fontId="120" fillId="1" borderId="12"/>
    <xf numFmtId="182" fontId="16" fillId="0" borderId="0" applyFont="0" applyFill="0" applyBorder="0" applyAlignment="0" applyProtection="0"/>
    <xf numFmtId="0" fontId="152" fillId="59" borderId="0" applyNumberFormat="0" applyBorder="0" applyAlignment="0" applyProtection="0"/>
    <xf numFmtId="0" fontId="185" fillId="10" borderId="0" applyNumberFormat="0" applyBorder="0" applyAlignment="0" applyProtection="0"/>
    <xf numFmtId="0" fontId="185" fillId="10" borderId="0" applyNumberFormat="0" applyBorder="0" applyAlignment="0" applyProtection="0"/>
    <xf numFmtId="37" fontId="153" fillId="0" borderId="2"/>
    <xf numFmtId="192" fontId="15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5" fillId="0" borderId="0"/>
    <xf numFmtId="0" fontId="8" fillId="0" borderId="0"/>
    <xf numFmtId="0" fontId="8" fillId="0" borderId="0"/>
    <xf numFmtId="0" fontId="16" fillId="0" borderId="0"/>
    <xf numFmtId="0" fontId="186" fillId="0" borderId="0"/>
    <xf numFmtId="0" fontId="8" fillId="0" borderId="0"/>
    <xf numFmtId="0" fontId="70" fillId="0" borderId="0"/>
    <xf numFmtId="0" fontId="16" fillId="0" borderId="0"/>
    <xf numFmtId="0" fontId="45" fillId="0" borderId="0"/>
    <xf numFmtId="0" fontId="70" fillId="0" borderId="0"/>
    <xf numFmtId="0" fontId="70" fillId="0" borderId="0"/>
    <xf numFmtId="0" fontId="70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15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16" fillId="0" borderId="0"/>
    <xf numFmtId="0" fontId="16" fillId="0" borderId="0"/>
    <xf numFmtId="0" fontId="16" fillId="0" borderId="0"/>
    <xf numFmtId="0" fontId="113" fillId="0" borderId="0"/>
    <xf numFmtId="0" fontId="16" fillId="0" borderId="0"/>
    <xf numFmtId="0" fontId="7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3" fillId="60" borderId="32" applyNumberFormat="0" applyFont="0" applyAlignment="0" applyProtection="0"/>
    <xf numFmtId="0" fontId="155" fillId="57" borderId="33" applyNumberFormat="0" applyAlignment="0" applyProtection="0"/>
    <xf numFmtId="0" fontId="187" fillId="12" borderId="18" applyNumberFormat="0" applyAlignment="0" applyProtection="0"/>
    <xf numFmtId="0" fontId="187" fillId="12" borderId="18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8" fillId="0" borderId="0"/>
    <xf numFmtId="193" fontId="119" fillId="4" borderId="0"/>
    <xf numFmtId="0" fontId="156" fillId="4" borderId="0">
      <alignment horizontal="left" indent="7"/>
    </xf>
    <xf numFmtId="0" fontId="119" fillId="4" borderId="0">
      <alignment horizontal="left"/>
    </xf>
    <xf numFmtId="193" fontId="119" fillId="0" borderId="25" applyFill="0"/>
    <xf numFmtId="0" fontId="119" fillId="0" borderId="0" applyNumberFormat="0" applyAlignment="0">
      <alignment horizontal="right"/>
    </xf>
    <xf numFmtId="0" fontId="157" fillId="61" borderId="0"/>
    <xf numFmtId="0" fontId="119" fillId="0" borderId="0" applyFill="0"/>
    <xf numFmtId="193" fontId="119" fillId="0" borderId="1" applyFill="0"/>
    <xf numFmtId="0" fontId="16" fillId="62" borderId="0" applyNumberFormat="0" applyFont="0" applyBorder="0" applyAlignment="0"/>
    <xf numFmtId="0" fontId="158" fillId="63" borderId="0">
      <alignment horizontal="left" indent="2"/>
    </xf>
    <xf numFmtId="0" fontId="159" fillId="0" borderId="0" applyFill="0">
      <alignment horizontal="left" indent="2"/>
    </xf>
    <xf numFmtId="193" fontId="119" fillId="0" borderId="0" applyFill="0"/>
    <xf numFmtId="0" fontId="16" fillId="64" borderId="0" applyNumberFormat="0" applyFont="0" applyBorder="0" applyAlignment="0"/>
    <xf numFmtId="0" fontId="160" fillId="64" borderId="0">
      <alignment horizontal="left" indent="4"/>
    </xf>
    <xf numFmtId="0" fontId="161" fillId="64" borderId="0">
      <alignment horizontal="left" indent="4"/>
    </xf>
    <xf numFmtId="193" fontId="136" fillId="0" borderId="0" applyFill="0"/>
    <xf numFmtId="0" fontId="16" fillId="4" borderId="0" applyNumberFormat="0" applyFont="0" applyBorder="0" applyAlignment="0"/>
    <xf numFmtId="0" fontId="162" fillId="0" borderId="0">
      <alignment horizontal="left" indent="6"/>
    </xf>
    <xf numFmtId="0" fontId="163" fillId="0" borderId="0" applyFill="0">
      <alignment horizontal="left" indent="6"/>
    </xf>
    <xf numFmtId="193" fontId="16" fillId="0" borderId="0" applyFill="0"/>
    <xf numFmtId="0" fontId="16" fillId="4" borderId="0" applyNumberFormat="0" applyFont="0" applyBorder="0" applyAlignment="0"/>
    <xf numFmtId="0" fontId="162" fillId="4" borderId="0">
      <alignment horizontal="left" indent="7"/>
    </xf>
    <xf numFmtId="194" fontId="164" fillId="0" borderId="0" applyFill="0">
      <alignment horizontal="left" indent="7"/>
    </xf>
    <xf numFmtId="193" fontId="139" fillId="0" borderId="0" applyFill="0"/>
    <xf numFmtId="0" fontId="16" fillId="4" borderId="0" applyNumberFormat="0" applyFont="0" applyBorder="0" applyAlignment="0"/>
    <xf numFmtId="0" fontId="165" fillId="0" borderId="0">
      <alignment horizontal="left" indent="8"/>
    </xf>
    <xf numFmtId="0" fontId="139" fillId="0" borderId="0" applyFill="0">
      <alignment horizontal="left" indent="8"/>
    </xf>
    <xf numFmtId="193" fontId="139" fillId="4" borderId="0"/>
    <xf numFmtId="0" fontId="16" fillId="4" borderId="0" applyNumberFormat="0" applyFont="0" applyBorder="0" applyAlignment="0"/>
    <xf numFmtId="0" fontId="165" fillId="0" borderId="0" applyFill="0">
      <alignment horizontal="left" indent="9"/>
    </xf>
    <xf numFmtId="0" fontId="139" fillId="0" borderId="0" applyFill="0">
      <alignment horizontal="left" indent="9"/>
    </xf>
    <xf numFmtId="4" fontId="166" fillId="65" borderId="0" applyNumberFormat="0" applyProtection="0">
      <alignment horizontal="left" vertical="center" wrapText="1" indent="1"/>
    </xf>
    <xf numFmtId="4" fontId="121" fillId="66" borderId="34" applyNumberFormat="0" applyProtection="0">
      <alignment horizontal="left" vertical="center" indent="1"/>
    </xf>
    <xf numFmtId="4" fontId="12" fillId="67" borderId="0" applyNumberFormat="0" applyProtection="0">
      <alignment horizontal="left" vertical="center" indent="1"/>
    </xf>
    <xf numFmtId="4" fontId="12" fillId="68" borderId="0" applyNumberFormat="0" applyProtection="0">
      <alignment horizontal="left" vertical="center" indent="1"/>
    </xf>
    <xf numFmtId="4" fontId="167" fillId="64" borderId="35" applyNumberFormat="0" applyProtection="0">
      <alignment horizontal="right" vertical="center"/>
    </xf>
    <xf numFmtId="4" fontId="168" fillId="64" borderId="35" applyNumberFormat="0" applyProtection="0">
      <alignment horizontal="right" vertical="center"/>
    </xf>
    <xf numFmtId="4" fontId="166" fillId="45" borderId="35" applyNumberFormat="0" applyProtection="0">
      <alignment horizontal="left" vertical="center" wrapText="1" indent="1"/>
    </xf>
    <xf numFmtId="0" fontId="169" fillId="68" borderId="35" applyNumberFormat="0" applyProtection="0">
      <alignment horizontal="left" vertical="top" indent="1"/>
    </xf>
    <xf numFmtId="4" fontId="170" fillId="0" borderId="0" applyNumberFormat="0" applyProtection="0">
      <alignment horizontal="left" vertical="center" indent="1"/>
    </xf>
    <xf numFmtId="4" fontId="171" fillId="64" borderId="35" applyNumberFormat="0" applyProtection="0">
      <alignment horizontal="right" vertical="center"/>
    </xf>
    <xf numFmtId="0" fontId="122" fillId="0" borderId="0"/>
    <xf numFmtId="38" fontId="17" fillId="0" borderId="1"/>
    <xf numFmtId="0" fontId="172" fillId="0" borderId="0"/>
    <xf numFmtId="0" fontId="173" fillId="0" borderId="0" applyNumberFormat="0" applyFill="0" applyBorder="0" applyAlignment="0" applyProtection="0"/>
    <xf numFmtId="0" fontId="174" fillId="0" borderId="36" applyNumberFormat="0" applyFill="0" applyAlignment="0" applyProtection="0"/>
    <xf numFmtId="0" fontId="188" fillId="0" borderId="22" applyNumberFormat="0" applyFill="0" applyAlignment="0" applyProtection="0"/>
    <xf numFmtId="0" fontId="188" fillId="0" borderId="22" applyNumberFormat="0" applyFill="0" applyAlignment="0" applyProtection="0"/>
    <xf numFmtId="0" fontId="175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76" fillId="0" borderId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66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6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21" applyNumberFormat="0" applyFont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167" fontId="16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29" borderId="0" applyNumberFormat="0" applyBorder="0" applyAlignment="0" applyProtection="0"/>
    <xf numFmtId="167" fontId="66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33" borderId="0" applyNumberFormat="0" applyBorder="0" applyAlignment="0" applyProtection="0"/>
    <xf numFmtId="0" fontId="4" fillId="25" borderId="0" applyNumberFormat="0" applyBorder="0" applyAlignment="0" applyProtection="0"/>
    <xf numFmtId="167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14" borderId="21" applyNumberFormat="0" applyFont="0" applyAlignment="0" applyProtection="0"/>
    <xf numFmtId="0" fontId="4" fillId="17" borderId="0" applyNumberFormat="0" applyBorder="0" applyAlignment="0" applyProtection="0"/>
    <xf numFmtId="167" fontId="4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7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72" fillId="0" borderId="0" applyFont="0" applyFill="0" applyBorder="0" applyAlignment="0" applyProtection="0"/>
    <xf numFmtId="0" fontId="4" fillId="0" borderId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65" fillId="0" borderId="0" applyFont="0" applyFill="0" applyBorder="0" applyAlignment="0" applyProtection="0"/>
    <xf numFmtId="0" fontId="1" fillId="0" borderId="0"/>
    <xf numFmtId="0" fontId="8" fillId="0" borderId="0"/>
  </cellStyleXfs>
  <cellXfs count="238">
    <xf numFmtId="0" fontId="0" fillId="0" borderId="0" xfId="0"/>
    <xf numFmtId="0" fontId="190" fillId="0" borderId="0" xfId="0" applyFont="1"/>
    <xf numFmtId="0" fontId="191" fillId="0" borderId="0" xfId="118" applyFont="1" applyFill="1" applyAlignment="1">
      <alignment vertical="center"/>
    </xf>
    <xf numFmtId="0" fontId="191" fillId="0" borderId="0" xfId="118" applyFont="1" applyFill="1" applyAlignment="1">
      <alignment horizontal="center" vertical="center"/>
    </xf>
    <xf numFmtId="169" fontId="191" fillId="0" borderId="0" xfId="118" applyNumberFormat="1" applyFont="1" applyFill="1" applyAlignment="1">
      <alignment horizontal="center" vertical="center"/>
    </xf>
    <xf numFmtId="169" fontId="191" fillId="0" borderId="0" xfId="118" applyNumberFormat="1" applyFont="1" applyFill="1" applyBorder="1" applyAlignment="1">
      <alignment horizontal="center" vertical="center"/>
    </xf>
    <xf numFmtId="169" fontId="191" fillId="0" borderId="0" xfId="118" applyNumberFormat="1" applyFont="1" applyFill="1" applyAlignment="1">
      <alignment horizontal="right" vertical="center"/>
    </xf>
    <xf numFmtId="169" fontId="191" fillId="0" borderId="0" xfId="118" applyNumberFormat="1" applyFont="1" applyFill="1" applyBorder="1" applyAlignment="1">
      <alignment horizontal="right" vertical="center"/>
    </xf>
    <xf numFmtId="0" fontId="190" fillId="0" borderId="0" xfId="118" applyFont="1" applyFill="1" applyAlignment="1">
      <alignment vertical="center"/>
    </xf>
    <xf numFmtId="0" fontId="190" fillId="0" borderId="0" xfId="118" applyFont="1" applyFill="1" applyAlignment="1">
      <alignment horizontal="center" vertical="center"/>
    </xf>
    <xf numFmtId="169" fontId="190" fillId="0" borderId="0" xfId="118" applyNumberFormat="1" applyFont="1" applyFill="1" applyAlignment="1">
      <alignment horizontal="center" vertical="center"/>
    </xf>
    <xf numFmtId="169" fontId="190" fillId="0" borderId="0" xfId="118" applyNumberFormat="1" applyFont="1" applyFill="1" applyBorder="1" applyAlignment="1">
      <alignment horizontal="center" vertical="center"/>
    </xf>
    <xf numFmtId="169" fontId="190" fillId="0" borderId="0" xfId="118" applyNumberFormat="1" applyFont="1" applyFill="1" applyAlignment="1">
      <alignment horizontal="right" vertical="center"/>
    </xf>
    <xf numFmtId="169" fontId="190" fillId="0" borderId="0" xfId="118" applyNumberFormat="1" applyFont="1" applyFill="1" applyBorder="1" applyAlignment="1">
      <alignment horizontal="right" vertical="center"/>
    </xf>
    <xf numFmtId="168" fontId="190" fillId="0" borderId="12" xfId="118" applyNumberFormat="1" applyFont="1" applyFill="1" applyBorder="1" applyAlignment="1">
      <alignment vertical="center"/>
    </xf>
    <xf numFmtId="0" fontId="190" fillId="0" borderId="12" xfId="118" applyFont="1" applyFill="1" applyBorder="1" applyAlignment="1">
      <alignment vertical="center"/>
    </xf>
    <xf numFmtId="0" fontId="190" fillId="0" borderId="12" xfId="118" applyFont="1" applyFill="1" applyBorder="1" applyAlignment="1">
      <alignment horizontal="center" vertical="center"/>
    </xf>
    <xf numFmtId="169" fontId="190" fillId="0" borderId="12" xfId="118" applyNumberFormat="1" applyFont="1" applyFill="1" applyBorder="1" applyAlignment="1">
      <alignment horizontal="right" vertical="center"/>
    </xf>
    <xf numFmtId="169" fontId="190" fillId="0" borderId="0" xfId="118" applyNumberFormat="1" applyFont="1" applyFill="1" applyBorder="1" applyAlignment="1">
      <alignment vertical="center"/>
    </xf>
    <xf numFmtId="0" fontId="190" fillId="0" borderId="0" xfId="118" applyFont="1" applyFill="1" applyBorder="1" applyAlignment="1">
      <alignment horizontal="center" vertical="center"/>
    </xf>
    <xf numFmtId="0" fontId="191" fillId="0" borderId="0" xfId="118" applyFont="1" applyFill="1" applyBorder="1" applyAlignment="1">
      <alignment vertical="center"/>
    </xf>
    <xf numFmtId="0" fontId="191" fillId="0" borderId="0" xfId="118" applyFont="1" applyFill="1" applyBorder="1" applyAlignment="1">
      <alignment horizontal="center" vertical="center"/>
    </xf>
    <xf numFmtId="0" fontId="191" fillId="0" borderId="0" xfId="118" quotePrefix="1" applyFont="1" applyFill="1" applyBorder="1" applyAlignment="1">
      <alignment vertical="center"/>
    </xf>
    <xf numFmtId="169" fontId="191" fillId="0" borderId="0" xfId="118" applyNumberFormat="1" applyFont="1" applyFill="1" applyBorder="1" applyAlignment="1">
      <alignment vertical="center"/>
    </xf>
    <xf numFmtId="169" fontId="191" fillId="0" borderId="12" xfId="118" applyNumberFormat="1" applyFont="1" applyFill="1" applyBorder="1" applyAlignment="1">
      <alignment horizontal="right" vertical="center"/>
    </xf>
    <xf numFmtId="169" fontId="191" fillId="0" borderId="13" xfId="118" applyNumberFormat="1" applyFont="1" applyFill="1" applyBorder="1" applyAlignment="1">
      <alignment horizontal="right" vertical="center"/>
    </xf>
    <xf numFmtId="0" fontId="191" fillId="0" borderId="0" xfId="145" applyFont="1" applyFill="1" applyAlignment="1">
      <alignment vertical="top"/>
    </xf>
    <xf numFmtId="0" fontId="191" fillId="0" borderId="0" xfId="145" applyFont="1" applyFill="1" applyAlignment="1">
      <alignment horizontal="center" vertical="top"/>
    </xf>
    <xf numFmtId="169" fontId="191" fillId="0" borderId="0" xfId="145" applyNumberFormat="1" applyFont="1" applyFill="1" applyAlignment="1">
      <alignment horizontal="right" vertical="top"/>
    </xf>
    <xf numFmtId="0" fontId="191" fillId="0" borderId="12" xfId="118" applyFont="1" applyFill="1" applyBorder="1" applyAlignment="1">
      <alignment vertical="center"/>
    </xf>
    <xf numFmtId="169" fontId="191" fillId="0" borderId="12" xfId="118" applyNumberFormat="1" applyFont="1" applyFill="1" applyBorder="1" applyAlignment="1">
      <alignment vertical="center"/>
    </xf>
    <xf numFmtId="0" fontId="190" fillId="0" borderId="0" xfId="118" applyFont="1" applyFill="1" applyBorder="1" applyAlignment="1">
      <alignment vertical="center"/>
    </xf>
    <xf numFmtId="169" fontId="191" fillId="0" borderId="0" xfId="137" applyNumberFormat="1" applyFont="1" applyFill="1" applyAlignment="1">
      <alignment horizontal="right" vertical="center"/>
    </xf>
    <xf numFmtId="169" fontId="191" fillId="0" borderId="0" xfId="137" applyNumberFormat="1" applyFont="1" applyFill="1" applyBorder="1" applyAlignment="1">
      <alignment vertical="center"/>
    </xf>
    <xf numFmtId="169" fontId="191" fillId="0" borderId="0" xfId="137" applyNumberFormat="1" applyFont="1" applyFill="1" applyBorder="1" applyAlignment="1">
      <alignment horizontal="right" vertical="center"/>
    </xf>
    <xf numFmtId="169" fontId="191" fillId="0" borderId="0" xfId="137" applyNumberFormat="1" applyFont="1" applyFill="1" applyBorder="1" applyAlignment="1">
      <alignment horizontal="center" vertical="center"/>
    </xf>
    <xf numFmtId="0" fontId="191" fillId="0" borderId="0" xfId="128" applyFont="1" applyFill="1" applyBorder="1" applyAlignment="1">
      <alignment vertical="center"/>
    </xf>
    <xf numFmtId="169" fontId="191" fillId="0" borderId="12" xfId="137" applyNumberFormat="1" applyFont="1" applyFill="1" applyBorder="1" applyAlignment="1">
      <alignment horizontal="right" vertical="center"/>
    </xf>
    <xf numFmtId="0" fontId="191" fillId="0" borderId="12" xfId="118" applyFont="1" applyFill="1" applyBorder="1" applyAlignment="1">
      <alignment horizontal="center" vertical="center"/>
    </xf>
    <xf numFmtId="169" fontId="191" fillId="0" borderId="12" xfId="118" applyNumberFormat="1" applyFont="1" applyFill="1" applyBorder="1" applyAlignment="1">
      <alignment horizontal="center" vertical="center"/>
    </xf>
    <xf numFmtId="169" fontId="191" fillId="0" borderId="0" xfId="119" applyNumberFormat="1" applyFont="1" applyFill="1" applyBorder="1" applyAlignment="1">
      <alignment horizontal="right" vertical="center"/>
    </xf>
    <xf numFmtId="169" fontId="191" fillId="0" borderId="13" xfId="119" applyNumberFormat="1" applyFont="1" applyFill="1" applyBorder="1" applyAlignment="1">
      <alignment horizontal="right" vertical="center"/>
    </xf>
    <xf numFmtId="169" fontId="191" fillId="0" borderId="0" xfId="119" applyNumberFormat="1" applyFont="1" applyFill="1" applyBorder="1" applyAlignment="1">
      <alignment vertical="center"/>
    </xf>
    <xf numFmtId="0" fontId="191" fillId="0" borderId="0" xfId="66" applyFont="1" applyFill="1" applyBorder="1" applyAlignment="1">
      <alignment vertical="center"/>
    </xf>
    <xf numFmtId="169" fontId="191" fillId="0" borderId="12" xfId="119" applyNumberFormat="1" applyFont="1" applyFill="1" applyBorder="1" applyAlignment="1">
      <alignment vertical="center"/>
    </xf>
    <xf numFmtId="169" fontId="191" fillId="0" borderId="0" xfId="119" applyNumberFormat="1" applyFont="1" applyFill="1" applyAlignment="1">
      <alignment vertical="center"/>
    </xf>
    <xf numFmtId="169" fontId="191" fillId="0" borderId="12" xfId="119" applyNumberFormat="1" applyFont="1" applyFill="1" applyBorder="1" applyAlignment="1">
      <alignment horizontal="right" vertical="center"/>
    </xf>
    <xf numFmtId="169" fontId="191" fillId="0" borderId="13" xfId="118" applyNumberFormat="1" applyFont="1" applyFill="1" applyBorder="1" applyAlignment="1">
      <alignment vertical="center"/>
    </xf>
    <xf numFmtId="0" fontId="190" fillId="0" borderId="0" xfId="145" applyFont="1" applyFill="1" applyAlignment="1">
      <alignment vertical="top"/>
    </xf>
    <xf numFmtId="0" fontId="190" fillId="0" borderId="0" xfId="145" applyFont="1" applyFill="1" applyAlignment="1">
      <alignment horizontal="center" vertical="top"/>
    </xf>
    <xf numFmtId="169" fontId="190" fillId="0" borderId="0" xfId="145" applyNumberFormat="1" applyFont="1" applyFill="1" applyAlignment="1">
      <alignment horizontal="right" vertical="top"/>
    </xf>
    <xf numFmtId="41" fontId="190" fillId="0" borderId="0" xfId="145" applyNumberFormat="1" applyFont="1" applyFill="1" applyAlignment="1">
      <alignment horizontal="right" vertical="top"/>
    </xf>
    <xf numFmtId="0" fontId="190" fillId="0" borderId="0" xfId="145" applyFont="1" applyFill="1" applyBorder="1" applyAlignment="1">
      <alignment vertical="top"/>
    </xf>
    <xf numFmtId="168" fontId="190" fillId="0" borderId="12" xfId="145" applyNumberFormat="1" applyFont="1" applyFill="1" applyBorder="1" applyAlignment="1">
      <alignment vertical="top"/>
    </xf>
    <xf numFmtId="0" fontId="190" fillId="0" borderId="12" xfId="145" applyFont="1" applyFill="1" applyBorder="1" applyAlignment="1">
      <alignment vertical="top"/>
    </xf>
    <xf numFmtId="0" fontId="190" fillId="0" borderId="12" xfId="145" applyFont="1" applyFill="1" applyBorder="1" applyAlignment="1">
      <alignment horizontal="center" vertical="top"/>
    </xf>
    <xf numFmtId="169" fontId="190" fillId="0" borderId="12" xfId="145" applyNumberFormat="1" applyFont="1" applyFill="1" applyBorder="1" applyAlignment="1">
      <alignment horizontal="right" vertical="top"/>
    </xf>
    <xf numFmtId="41" fontId="190" fillId="0" borderId="12" xfId="145" applyNumberFormat="1" applyFont="1" applyFill="1" applyBorder="1" applyAlignment="1">
      <alignment horizontal="right" vertical="top"/>
    </xf>
    <xf numFmtId="168" fontId="190" fillId="0" borderId="0" xfId="145" applyNumberFormat="1" applyFont="1" applyFill="1" applyBorder="1" applyAlignment="1">
      <alignment vertical="top"/>
    </xf>
    <xf numFmtId="0" fontId="190" fillId="0" borderId="0" xfId="145" applyFont="1" applyFill="1" applyBorder="1" applyAlignment="1">
      <alignment horizontal="center" vertical="top"/>
    </xf>
    <xf numFmtId="169" fontId="190" fillId="0" borderId="0" xfId="145" applyNumberFormat="1" applyFont="1" applyFill="1" applyBorder="1" applyAlignment="1">
      <alignment horizontal="right" vertical="top"/>
    </xf>
    <xf numFmtId="41" fontId="190" fillId="0" borderId="0" xfId="145" applyNumberFormat="1" applyFont="1" applyFill="1" applyBorder="1" applyAlignment="1">
      <alignment horizontal="right" vertical="top"/>
    </xf>
    <xf numFmtId="168" fontId="190" fillId="0" borderId="0" xfId="145" applyNumberFormat="1" applyFont="1" applyFill="1" applyAlignment="1">
      <alignment horizontal="right" vertical="top"/>
    </xf>
    <xf numFmtId="0" fontId="191" fillId="0" borderId="0" xfId="145" applyFont="1" applyFill="1" applyBorder="1" applyAlignment="1">
      <alignment vertical="top"/>
    </xf>
    <xf numFmtId="0" fontId="191" fillId="0" borderId="0" xfId="145" applyFont="1" applyFill="1" applyBorder="1" applyAlignment="1">
      <alignment horizontal="center" vertical="top"/>
    </xf>
    <xf numFmtId="169" fontId="191" fillId="0" borderId="0" xfId="145" applyNumberFormat="1" applyFont="1" applyFill="1" applyBorder="1" applyAlignment="1">
      <alignment horizontal="right" vertical="top"/>
    </xf>
    <xf numFmtId="169" fontId="191" fillId="0" borderId="12" xfId="145" applyNumberFormat="1" applyFont="1" applyFill="1" applyBorder="1" applyAlignment="1">
      <alignment horizontal="right" vertical="top"/>
    </xf>
    <xf numFmtId="168" fontId="191" fillId="0" borderId="0" xfId="145" applyNumberFormat="1" applyFont="1" applyFill="1" applyBorder="1" applyAlignment="1">
      <alignment horizontal="right" vertical="top"/>
    </xf>
    <xf numFmtId="170" fontId="191" fillId="0" borderId="0" xfId="119" applyNumberFormat="1" applyFont="1" applyFill="1" applyBorder="1" applyAlignment="1">
      <alignment vertical="top"/>
    </xf>
    <xf numFmtId="170" fontId="191" fillId="0" borderId="0" xfId="119" applyNumberFormat="1" applyFont="1" applyFill="1" applyBorder="1" applyAlignment="1">
      <alignment horizontal="right" vertical="top"/>
    </xf>
    <xf numFmtId="168" fontId="191" fillId="0" borderId="0" xfId="145" applyNumberFormat="1" applyFont="1" applyFill="1" applyAlignment="1">
      <alignment horizontal="right" vertical="top"/>
    </xf>
    <xf numFmtId="0" fontId="191" fillId="0" borderId="0" xfId="119" applyFont="1" applyFill="1" applyAlignment="1">
      <alignment vertical="top"/>
    </xf>
    <xf numFmtId="169" fontId="191" fillId="0" borderId="12" xfId="145" applyNumberFormat="1" applyFont="1" applyFill="1" applyBorder="1" applyAlignment="1">
      <alignment horizontal="right" vertical="center"/>
    </xf>
    <xf numFmtId="41" fontId="191" fillId="0" borderId="0" xfId="145" applyNumberFormat="1" applyFont="1" applyFill="1" applyAlignment="1">
      <alignment horizontal="right" vertical="top"/>
    </xf>
    <xf numFmtId="169" fontId="191" fillId="0" borderId="13" xfId="145" applyNumberFormat="1" applyFont="1" applyFill="1" applyBorder="1" applyAlignment="1">
      <alignment horizontal="right" vertical="top"/>
    </xf>
    <xf numFmtId="41" fontId="191" fillId="0" borderId="0" xfId="145" applyNumberFormat="1" applyFont="1" applyFill="1" applyBorder="1" applyAlignment="1">
      <alignment horizontal="right" vertical="top"/>
    </xf>
    <xf numFmtId="169" fontId="191" fillId="0" borderId="13" xfId="119" applyNumberFormat="1" applyFont="1" applyFill="1" applyBorder="1" applyAlignment="1">
      <alignment vertical="top"/>
    </xf>
    <xf numFmtId="169" fontId="191" fillId="0" borderId="0" xfId="119" applyNumberFormat="1" applyFont="1" applyFill="1" applyBorder="1" applyAlignment="1">
      <alignment vertical="top"/>
    </xf>
    <xf numFmtId="169" fontId="191" fillId="0" borderId="0" xfId="145" applyNumberFormat="1" applyFont="1" applyFill="1" applyBorder="1" applyAlignment="1">
      <alignment horizontal="center" vertical="top"/>
    </xf>
    <xf numFmtId="169" fontId="191" fillId="0" borderId="0" xfId="119" applyNumberFormat="1" applyFont="1" applyFill="1" applyBorder="1" applyAlignment="1">
      <alignment horizontal="right" vertical="top"/>
    </xf>
    <xf numFmtId="170" fontId="191" fillId="0" borderId="13" xfId="119" applyNumberFormat="1" applyFont="1" applyFill="1" applyBorder="1" applyAlignment="1">
      <alignment vertical="center"/>
    </xf>
    <xf numFmtId="0" fontId="191" fillId="0" borderId="0" xfId="145" applyFont="1" applyFill="1" applyBorder="1" applyAlignment="1">
      <alignment horizontal="center" vertical="center"/>
    </xf>
    <xf numFmtId="170" fontId="191" fillId="0" borderId="0" xfId="119" applyNumberFormat="1" applyFont="1" applyFill="1" applyBorder="1" applyAlignment="1">
      <alignment vertical="center"/>
    </xf>
    <xf numFmtId="0" fontId="191" fillId="0" borderId="12" xfId="145" applyFont="1" applyFill="1" applyBorder="1" applyAlignment="1">
      <alignment vertical="top"/>
    </xf>
    <xf numFmtId="0" fontId="191" fillId="0" borderId="12" xfId="145" applyFont="1" applyFill="1" applyBorder="1" applyAlignment="1">
      <alignment horizontal="center" vertical="top"/>
    </xf>
    <xf numFmtId="170" fontId="191" fillId="0" borderId="12" xfId="119" applyNumberFormat="1" applyFont="1" applyFill="1" applyBorder="1" applyAlignment="1">
      <alignment vertical="top"/>
    </xf>
    <xf numFmtId="170" fontId="191" fillId="0" borderId="12" xfId="119" applyNumberFormat="1" applyFont="1" applyFill="1" applyBorder="1" applyAlignment="1">
      <alignment horizontal="right" vertical="top"/>
    </xf>
    <xf numFmtId="0" fontId="190" fillId="0" borderId="0" xfId="145" applyFont="1" applyFill="1" applyAlignment="1">
      <alignment vertical="center"/>
    </xf>
    <xf numFmtId="169" fontId="190" fillId="0" borderId="0" xfId="145" applyNumberFormat="1" applyFont="1" applyFill="1" applyAlignment="1">
      <alignment horizontal="center" vertical="center"/>
    </xf>
    <xf numFmtId="169" fontId="190" fillId="0" borderId="0" xfId="145" applyNumberFormat="1" applyFont="1" applyFill="1" applyAlignment="1">
      <alignment horizontal="right" vertical="center"/>
    </xf>
    <xf numFmtId="168" fontId="190" fillId="0" borderId="0" xfId="145" applyNumberFormat="1" applyFont="1" applyFill="1" applyAlignment="1">
      <alignment horizontal="right" vertical="center"/>
    </xf>
    <xf numFmtId="0" fontId="190" fillId="0" borderId="0" xfId="145" applyFont="1" applyFill="1" applyBorder="1" applyAlignment="1">
      <alignment vertical="center"/>
    </xf>
    <xf numFmtId="0" fontId="190" fillId="0" borderId="12" xfId="145" applyFont="1" applyFill="1" applyBorder="1" applyAlignment="1">
      <alignment vertical="center"/>
    </xf>
    <xf numFmtId="169" fontId="190" fillId="0" borderId="12" xfId="145" applyNumberFormat="1" applyFont="1" applyFill="1" applyBorder="1" applyAlignment="1">
      <alignment horizontal="center" vertical="center"/>
    </xf>
    <xf numFmtId="169" fontId="190" fillId="0" borderId="12" xfId="145" applyNumberFormat="1" applyFont="1" applyFill="1" applyBorder="1" applyAlignment="1">
      <alignment horizontal="right" vertical="center"/>
    </xf>
    <xf numFmtId="168" fontId="190" fillId="0" borderId="12" xfId="145" applyNumberFormat="1" applyFont="1" applyFill="1" applyBorder="1" applyAlignment="1">
      <alignment horizontal="right" vertical="center"/>
    </xf>
    <xf numFmtId="169" fontId="190" fillId="0" borderId="0" xfId="145" applyNumberFormat="1" applyFont="1" applyFill="1" applyBorder="1" applyAlignment="1">
      <alignment horizontal="center" vertical="center"/>
    </xf>
    <xf numFmtId="169" fontId="190" fillId="0" borderId="0" xfId="145" applyNumberFormat="1" applyFont="1" applyFill="1" applyBorder="1" applyAlignment="1">
      <alignment horizontal="right" vertical="center"/>
    </xf>
    <xf numFmtId="168" fontId="190" fillId="0" borderId="0" xfId="145" applyNumberFormat="1" applyFont="1" applyFill="1" applyBorder="1" applyAlignment="1">
      <alignment horizontal="right" vertical="center"/>
    </xf>
    <xf numFmtId="168" fontId="191" fillId="0" borderId="0" xfId="118" applyNumberFormat="1" applyFont="1" applyFill="1" applyBorder="1" applyAlignment="1">
      <alignment horizontal="right" vertical="center"/>
    </xf>
    <xf numFmtId="169" fontId="190" fillId="0" borderId="1" xfId="118" applyNumberFormat="1" applyFont="1" applyFill="1" applyBorder="1" applyAlignment="1">
      <alignment horizontal="right" vertical="center"/>
    </xf>
    <xf numFmtId="168" fontId="190" fillId="0" borderId="0" xfId="118" applyNumberFormat="1" applyFont="1" applyFill="1" applyBorder="1" applyAlignment="1">
      <alignment horizontal="right" vertical="center"/>
    </xf>
    <xf numFmtId="168" fontId="190" fillId="0" borderId="0" xfId="118" applyNumberFormat="1" applyFont="1" applyFill="1" applyBorder="1" applyAlignment="1">
      <alignment horizontal="center" vertical="center"/>
    </xf>
    <xf numFmtId="169" fontId="190" fillId="0" borderId="0" xfId="128" applyNumberFormat="1" applyFont="1" applyFill="1" applyAlignment="1">
      <alignment horizontal="right" vertical="center"/>
    </xf>
    <xf numFmtId="0" fontId="190" fillId="0" borderId="0" xfId="145" applyFont="1" applyFill="1" applyBorder="1" applyAlignment="1">
      <alignment horizontal="right" vertical="center"/>
    </xf>
    <xf numFmtId="169" fontId="190" fillId="0" borderId="0" xfId="118" quotePrefix="1" applyNumberFormat="1" applyFont="1" applyFill="1" applyBorder="1" applyAlignment="1">
      <alignment horizontal="right" vertical="center"/>
    </xf>
    <xf numFmtId="0" fontId="191" fillId="0" borderId="0" xfId="145" applyFont="1" applyFill="1" applyBorder="1" applyAlignment="1">
      <alignment vertical="center"/>
    </xf>
    <xf numFmtId="169" fontId="190" fillId="0" borderId="0" xfId="128" applyNumberFormat="1" applyFont="1" applyFill="1" applyBorder="1" applyAlignment="1">
      <alignment horizontal="right" vertical="center"/>
    </xf>
    <xf numFmtId="168" fontId="190" fillId="0" borderId="12" xfId="118" applyNumberFormat="1" applyFont="1" applyFill="1" applyBorder="1" applyAlignment="1">
      <alignment horizontal="right" vertical="center"/>
    </xf>
    <xf numFmtId="169" fontId="190" fillId="0" borderId="12" xfId="128" applyNumberFormat="1" applyFont="1" applyFill="1" applyBorder="1" applyAlignment="1">
      <alignment horizontal="right" vertical="center"/>
    </xf>
    <xf numFmtId="169" fontId="191" fillId="0" borderId="0" xfId="145" applyNumberFormat="1" applyFont="1" applyFill="1" applyBorder="1" applyAlignment="1">
      <alignment horizontal="right" vertical="center"/>
    </xf>
    <xf numFmtId="168" fontId="191" fillId="0" borderId="0" xfId="145" applyNumberFormat="1" applyFont="1" applyFill="1" applyAlignment="1">
      <alignment horizontal="left" vertical="center"/>
    </xf>
    <xf numFmtId="0" fontId="191" fillId="0" borderId="12" xfId="145" applyFont="1" applyFill="1" applyBorder="1" applyAlignment="1">
      <alignment vertical="center"/>
    </xf>
    <xf numFmtId="169" fontId="191" fillId="0" borderId="12" xfId="145" applyNumberFormat="1" applyFont="1" applyFill="1" applyBorder="1" applyAlignment="1">
      <alignment horizontal="center" vertical="center"/>
    </xf>
    <xf numFmtId="168" fontId="191" fillId="0" borderId="12" xfId="145" applyNumberFormat="1" applyFont="1" applyFill="1" applyBorder="1" applyAlignment="1">
      <alignment horizontal="right" vertical="center"/>
    </xf>
    <xf numFmtId="0" fontId="191" fillId="0" borderId="0" xfId="145" applyFont="1" applyFill="1" applyAlignment="1">
      <alignment vertical="center"/>
    </xf>
    <xf numFmtId="169" fontId="191" fillId="0" borderId="0" xfId="145" applyNumberFormat="1" applyFont="1" applyFill="1" applyAlignment="1">
      <alignment horizontal="center" vertical="center"/>
    </xf>
    <xf numFmtId="169" fontId="191" fillId="0" borderId="0" xfId="145" applyNumberFormat="1" applyFont="1" applyFill="1" applyAlignment="1">
      <alignment horizontal="right" vertical="center"/>
    </xf>
    <xf numFmtId="168" fontId="191" fillId="0" borderId="0" xfId="145" applyNumberFormat="1" applyFont="1" applyFill="1" applyAlignment="1">
      <alignment horizontal="right" vertical="center"/>
    </xf>
    <xf numFmtId="168" fontId="190" fillId="0" borderId="0" xfId="119" applyNumberFormat="1" applyFont="1" applyFill="1" applyAlignment="1">
      <alignment vertical="center"/>
    </xf>
    <xf numFmtId="0" fontId="191" fillId="0" borderId="0" xfId="119" applyFont="1" applyFill="1" applyAlignment="1">
      <alignment vertical="center"/>
    </xf>
    <xf numFmtId="169" fontId="190" fillId="0" borderId="0" xfId="127" applyNumberFormat="1" applyFont="1" applyFill="1" applyAlignment="1">
      <alignment horizontal="right" vertical="center"/>
    </xf>
    <xf numFmtId="168" fontId="190" fillId="0" borderId="0" xfId="119" quotePrefix="1" applyNumberFormat="1" applyFont="1" applyFill="1" applyAlignment="1">
      <alignment horizontal="left" vertical="center"/>
    </xf>
    <xf numFmtId="169" fontId="191" fillId="0" borderId="0" xfId="127" applyNumberFormat="1" applyFont="1" applyFill="1" applyAlignment="1">
      <alignment horizontal="centerContinuous" vertical="center"/>
    </xf>
    <xf numFmtId="168" fontId="190" fillId="0" borderId="12" xfId="119" applyNumberFormat="1" applyFont="1" applyFill="1" applyBorder="1" applyAlignment="1">
      <alignment horizontal="left" vertical="center"/>
    </xf>
    <xf numFmtId="0" fontId="191" fillId="0" borderId="12" xfId="119" applyFont="1" applyFill="1" applyBorder="1" applyAlignment="1">
      <alignment vertical="center"/>
    </xf>
    <xf numFmtId="169" fontId="191" fillId="0" borderId="12" xfId="127" applyNumberFormat="1" applyFont="1" applyFill="1" applyBorder="1" applyAlignment="1">
      <alignment horizontal="centerContinuous" vertical="center"/>
    </xf>
    <xf numFmtId="168" fontId="190" fillId="0" borderId="0" xfId="119" applyNumberFormat="1" applyFont="1" applyFill="1" applyBorder="1" applyAlignment="1">
      <alignment horizontal="left" vertical="center"/>
    </xf>
    <xf numFmtId="0" fontId="191" fillId="0" borderId="0" xfId="119" applyFont="1" applyFill="1" applyBorder="1" applyAlignment="1">
      <alignment vertical="center"/>
    </xf>
    <xf numFmtId="169" fontId="191" fillId="0" borderId="0" xfId="127" applyNumberFormat="1" applyFont="1" applyFill="1" applyBorder="1" applyAlignment="1">
      <alignment horizontal="centerContinuous" vertical="center"/>
    </xf>
    <xf numFmtId="168" fontId="191" fillId="0" borderId="0" xfId="119" applyNumberFormat="1" applyFont="1" applyFill="1" applyAlignment="1">
      <alignment vertical="center"/>
    </xf>
    <xf numFmtId="169" fontId="190" fillId="0" borderId="0" xfId="119" applyNumberFormat="1" applyFont="1" applyFill="1" applyBorder="1" applyAlignment="1">
      <alignment horizontal="right" vertical="center"/>
    </xf>
    <xf numFmtId="168" fontId="190" fillId="0" borderId="0" xfId="119" applyNumberFormat="1" applyFont="1" applyFill="1" applyBorder="1" applyAlignment="1">
      <alignment horizontal="right" vertical="center"/>
    </xf>
    <xf numFmtId="0" fontId="190" fillId="0" borderId="0" xfId="119" applyFont="1" applyFill="1" applyBorder="1" applyAlignment="1">
      <alignment horizontal="center" vertical="center"/>
    </xf>
    <xf numFmtId="0" fontId="190" fillId="0" borderId="12" xfId="119" applyFont="1" applyFill="1" applyBorder="1" applyAlignment="1">
      <alignment horizontal="center" vertical="center"/>
    </xf>
    <xf numFmtId="168" fontId="190" fillId="0" borderId="0" xfId="119" applyNumberFormat="1" applyFont="1" applyFill="1" applyAlignment="1">
      <alignment horizontal="right" vertical="center"/>
    </xf>
    <xf numFmtId="169" fontId="190" fillId="0" borderId="12" xfId="119" applyNumberFormat="1" applyFont="1" applyFill="1" applyBorder="1" applyAlignment="1">
      <alignment horizontal="right" vertical="center"/>
    </xf>
    <xf numFmtId="168" fontId="190" fillId="0" borderId="0" xfId="119" applyNumberFormat="1" applyFont="1" applyFill="1" applyAlignment="1">
      <alignment horizontal="left" vertical="center"/>
    </xf>
    <xf numFmtId="168" fontId="191" fillId="0" borderId="0" xfId="119" applyNumberFormat="1" applyFont="1" applyFill="1" applyAlignment="1">
      <alignment horizontal="left" vertical="center"/>
    </xf>
    <xf numFmtId="169" fontId="191" fillId="0" borderId="0" xfId="119" applyNumberFormat="1" applyFont="1" applyFill="1" applyAlignment="1">
      <alignment horizontal="right" vertical="center" wrapText="1"/>
    </xf>
    <xf numFmtId="169" fontId="191" fillId="0" borderId="0" xfId="127" applyNumberFormat="1" applyFont="1" applyFill="1" applyBorder="1" applyAlignment="1">
      <alignment horizontal="right" vertical="center"/>
    </xf>
    <xf numFmtId="168" fontId="191" fillId="0" borderId="0" xfId="119" quotePrefix="1" applyNumberFormat="1" applyFont="1" applyFill="1" applyAlignment="1">
      <alignment horizontal="left" vertical="center"/>
    </xf>
    <xf numFmtId="169" fontId="191" fillId="0" borderId="0" xfId="119" applyNumberFormat="1" applyFont="1" applyFill="1" applyBorder="1" applyAlignment="1">
      <alignment horizontal="right" vertical="center" wrapText="1"/>
    </xf>
    <xf numFmtId="0" fontId="191" fillId="0" borderId="0" xfId="119" quotePrefix="1" applyFont="1" applyFill="1" applyAlignment="1">
      <alignment vertical="center"/>
    </xf>
    <xf numFmtId="168" fontId="192" fillId="0" borderId="0" xfId="119" applyNumberFormat="1" applyFont="1" applyFill="1" applyAlignment="1">
      <alignment horizontal="left" vertical="center"/>
    </xf>
    <xf numFmtId="169" fontId="191" fillId="0" borderId="12" xfId="127" quotePrefix="1" applyNumberFormat="1" applyFont="1" applyFill="1" applyBorder="1" applyAlignment="1">
      <alignment horizontal="right" vertical="center"/>
    </xf>
    <xf numFmtId="169" fontId="191" fillId="0" borderId="0" xfId="127" quotePrefix="1" applyNumberFormat="1" applyFont="1" applyFill="1" applyBorder="1" applyAlignment="1">
      <alignment horizontal="right" vertical="center"/>
    </xf>
    <xf numFmtId="169" fontId="191" fillId="0" borderId="12" xfId="127" applyNumberFormat="1" applyFont="1" applyFill="1" applyBorder="1" applyAlignment="1">
      <alignment horizontal="right" vertical="center"/>
    </xf>
    <xf numFmtId="168" fontId="191" fillId="0" borderId="12" xfId="119" applyNumberFormat="1" applyFont="1" applyFill="1" applyBorder="1" applyAlignment="1">
      <alignment horizontal="left" vertical="center"/>
    </xf>
    <xf numFmtId="168" fontId="191" fillId="0" borderId="0" xfId="119" applyNumberFormat="1" applyFont="1" applyFill="1" applyBorder="1" applyAlignment="1">
      <alignment horizontal="left" vertical="center"/>
    </xf>
    <xf numFmtId="0" fontId="191" fillId="0" borderId="0" xfId="119" applyFont="1" applyFill="1" applyAlignment="1">
      <alignment horizontal="center" vertical="center"/>
    </xf>
    <xf numFmtId="169" fontId="191" fillId="0" borderId="1" xfId="127" applyNumberFormat="1" applyFont="1" applyFill="1" applyBorder="1" applyAlignment="1">
      <alignment horizontal="right" vertical="center"/>
    </xf>
    <xf numFmtId="0" fontId="191" fillId="0" borderId="0" xfId="119" applyFont="1" applyFill="1" applyAlignment="1">
      <alignment horizontal="left" vertical="center"/>
    </xf>
    <xf numFmtId="168" fontId="190" fillId="0" borderId="0" xfId="119" applyNumberFormat="1" applyFont="1" applyFill="1" applyBorder="1" applyAlignment="1">
      <alignment vertical="center"/>
    </xf>
    <xf numFmtId="168" fontId="191" fillId="0" borderId="0" xfId="119" applyNumberFormat="1" applyFont="1" applyFill="1" applyBorder="1" applyAlignment="1">
      <alignment vertical="center"/>
    </xf>
    <xf numFmtId="168" fontId="191" fillId="0" borderId="0" xfId="119" quotePrefix="1" applyNumberFormat="1" applyFont="1" applyFill="1" applyBorder="1" applyAlignment="1">
      <alignment vertical="center"/>
    </xf>
    <xf numFmtId="0" fontId="191" fillId="0" borderId="12" xfId="119" applyFont="1" applyFill="1" applyBorder="1" applyAlignment="1">
      <alignment horizontal="center" vertical="center"/>
    </xf>
    <xf numFmtId="169" fontId="191" fillId="0" borderId="13" xfId="127" applyNumberFormat="1" applyFont="1" applyFill="1" applyBorder="1" applyAlignment="1">
      <alignment horizontal="right" vertical="center"/>
    </xf>
    <xf numFmtId="169" fontId="191" fillId="0" borderId="0" xfId="127" applyNumberFormat="1" applyFont="1" applyFill="1" applyAlignment="1">
      <alignment vertical="center"/>
    </xf>
    <xf numFmtId="0" fontId="47" fillId="0" borderId="0" xfId="119" applyFont="1" applyAlignment="1">
      <alignment vertical="top"/>
    </xf>
    <xf numFmtId="37" fontId="191" fillId="0" borderId="0" xfId="118" applyNumberFormat="1" applyFont="1" applyFill="1" applyBorder="1" applyAlignment="1">
      <alignment horizontal="center" vertical="center"/>
    </xf>
    <xf numFmtId="0" fontId="191" fillId="0" borderId="0" xfId="1063" applyFont="1" applyAlignment="1">
      <alignment vertical="center"/>
    </xf>
    <xf numFmtId="0" fontId="193" fillId="0" borderId="0" xfId="145" applyFont="1" applyFill="1" applyAlignment="1">
      <alignment vertical="center"/>
    </xf>
    <xf numFmtId="168" fontId="190" fillId="0" borderId="0" xfId="145" applyNumberFormat="1" applyFont="1" applyFill="1" applyAlignment="1">
      <alignment horizontal="center" vertical="center"/>
    </xf>
    <xf numFmtId="168" fontId="190" fillId="0" borderId="12" xfId="145" applyNumberFormat="1" applyFont="1" applyFill="1" applyBorder="1" applyAlignment="1">
      <alignment horizontal="center" vertical="center"/>
    </xf>
    <xf numFmtId="169" fontId="191" fillId="0" borderId="0" xfId="128" applyNumberFormat="1" applyFont="1" applyFill="1" applyBorder="1" applyAlignment="1">
      <alignment horizontal="right" vertical="center"/>
    </xf>
    <xf numFmtId="169" fontId="190" fillId="0" borderId="0" xfId="128" applyNumberFormat="1" applyFont="1" applyFill="1" applyBorder="1" applyAlignment="1">
      <alignment horizontal="center" vertical="center"/>
    </xf>
    <xf numFmtId="169" fontId="190" fillId="0" borderId="0" xfId="118" quotePrefix="1" applyNumberFormat="1" applyFont="1" applyFill="1" applyAlignment="1">
      <alignment horizontal="right" vertical="center"/>
    </xf>
    <xf numFmtId="168" fontId="191" fillId="0" borderId="12" xfId="145" applyNumberFormat="1" applyFont="1" applyFill="1" applyBorder="1" applyAlignment="1">
      <alignment horizontal="center" vertical="center"/>
    </xf>
    <xf numFmtId="168" fontId="190" fillId="0" borderId="0" xfId="145" applyNumberFormat="1" applyFont="1" applyFill="1" applyBorder="1" applyAlignment="1">
      <alignment horizontal="center" vertical="center"/>
    </xf>
    <xf numFmtId="167" fontId="191" fillId="0" borderId="0" xfId="123" applyFont="1" applyFill="1" applyAlignment="1">
      <alignment vertical="center"/>
    </xf>
    <xf numFmtId="0" fontId="191" fillId="0" borderId="0" xfId="1596" applyFont="1" applyAlignment="1">
      <alignment vertical="top"/>
    </xf>
    <xf numFmtId="0" fontId="191" fillId="0" borderId="0" xfId="1063" applyFont="1" applyFill="1" applyAlignment="1">
      <alignment vertical="center"/>
    </xf>
    <xf numFmtId="195" fontId="194" fillId="0" borderId="0" xfId="0" applyNumberFormat="1" applyFont="1" applyFill="1" applyAlignment="1">
      <alignment horizontal="right" vertical="top"/>
    </xf>
    <xf numFmtId="195" fontId="194" fillId="0" borderId="37" xfId="0" applyNumberFormat="1" applyFont="1" applyFill="1" applyBorder="1" applyAlignment="1">
      <alignment horizontal="right" vertical="top"/>
    </xf>
    <xf numFmtId="0" fontId="47" fillId="0" borderId="0" xfId="1063" applyFont="1" applyFill="1" applyAlignment="1">
      <alignment vertical="top"/>
    </xf>
    <xf numFmtId="0" fontId="191" fillId="0" borderId="0" xfId="145" applyFont="1" applyAlignment="1">
      <alignment vertical="top"/>
    </xf>
    <xf numFmtId="195" fontId="195" fillId="0" borderId="0" xfId="0" applyNumberFormat="1" applyFont="1" applyFill="1" applyAlignment="1">
      <alignment horizontal="right" vertical="center"/>
    </xf>
    <xf numFmtId="195" fontId="195" fillId="0" borderId="0" xfId="0" applyNumberFormat="1" applyFont="1" applyFill="1" applyAlignment="1">
      <alignment horizontal="right" vertical="top"/>
    </xf>
    <xf numFmtId="195" fontId="195" fillId="0" borderId="37" xfId="0" applyNumberFormat="1" applyFont="1" applyFill="1" applyBorder="1" applyAlignment="1">
      <alignment horizontal="right" vertical="center"/>
    </xf>
    <xf numFmtId="195" fontId="195" fillId="0" borderId="38" xfId="0" applyNumberFormat="1" applyFont="1" applyFill="1" applyBorder="1" applyAlignment="1">
      <alignment horizontal="right" vertical="top"/>
    </xf>
    <xf numFmtId="0" fontId="191" fillId="0" borderId="0" xfId="1063" applyFont="1" applyFill="1" applyAlignment="1">
      <alignment vertical="top"/>
    </xf>
    <xf numFmtId="169" fontId="191" fillId="0" borderId="12" xfId="119" applyNumberFormat="1" applyFont="1" applyFill="1" applyBorder="1" applyAlignment="1">
      <alignment horizontal="right" vertical="center" wrapText="1"/>
    </xf>
    <xf numFmtId="0" fontId="191" fillId="0" borderId="0" xfId="119" applyFont="1" applyAlignment="1">
      <alignment vertical="top"/>
    </xf>
    <xf numFmtId="0" fontId="191" fillId="0" borderId="0" xfId="119" applyFont="1" applyAlignment="1">
      <alignment vertical="center"/>
    </xf>
    <xf numFmtId="0" fontId="191" fillId="0" borderId="0" xfId="119" applyNumberFormat="1" applyFont="1" applyFill="1" applyAlignment="1">
      <alignment horizontal="center" vertical="center"/>
    </xf>
    <xf numFmtId="168" fontId="191" fillId="0" borderId="0" xfId="145" applyNumberFormat="1" applyFont="1" applyFill="1" applyAlignment="1">
      <alignment horizontal="center" vertical="top"/>
    </xf>
    <xf numFmtId="169" fontId="190" fillId="69" borderId="0" xfId="118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Alignment="1">
      <alignment horizontal="right" vertical="center"/>
    </xf>
    <xf numFmtId="169" fontId="191" fillId="69" borderId="12" xfId="118" applyNumberFormat="1" applyFont="1" applyFill="1" applyBorder="1" applyAlignment="1">
      <alignment horizontal="right" vertical="center"/>
    </xf>
    <xf numFmtId="169" fontId="191" fillId="69" borderId="13" xfId="118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Border="1" applyAlignment="1">
      <alignment horizontal="center" vertical="center"/>
    </xf>
    <xf numFmtId="0" fontId="191" fillId="69" borderId="0" xfId="118" applyFont="1" applyFill="1" applyBorder="1" applyAlignment="1">
      <alignment vertical="center"/>
    </xf>
    <xf numFmtId="169" fontId="191" fillId="69" borderId="0" xfId="137" applyNumberFormat="1" applyFont="1" applyFill="1" applyAlignment="1">
      <alignment horizontal="right" vertical="center"/>
    </xf>
    <xf numFmtId="169" fontId="191" fillId="69" borderId="12" xfId="137" applyNumberFormat="1" applyFont="1" applyFill="1" applyBorder="1" applyAlignment="1">
      <alignment horizontal="right" vertical="center"/>
    </xf>
    <xf numFmtId="169" fontId="191" fillId="69" borderId="0" xfId="119" applyNumberFormat="1" applyFont="1" applyFill="1" applyBorder="1" applyAlignment="1">
      <alignment horizontal="right" vertical="center"/>
    </xf>
    <xf numFmtId="169" fontId="191" fillId="69" borderId="13" xfId="119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Border="1" applyAlignment="1">
      <alignment vertical="center"/>
    </xf>
    <xf numFmtId="169" fontId="191" fillId="69" borderId="0" xfId="119" applyNumberFormat="1" applyFont="1" applyFill="1" applyBorder="1" applyAlignment="1">
      <alignment vertical="center"/>
    </xf>
    <xf numFmtId="169" fontId="191" fillId="69" borderId="12" xfId="119" applyNumberFormat="1" applyFont="1" applyFill="1" applyBorder="1" applyAlignment="1">
      <alignment vertical="center"/>
    </xf>
    <xf numFmtId="169" fontId="191" fillId="69" borderId="0" xfId="119" applyNumberFormat="1" applyFont="1" applyFill="1" applyAlignment="1">
      <alignment vertical="center"/>
    </xf>
    <xf numFmtId="169" fontId="191" fillId="69" borderId="12" xfId="118" applyNumberFormat="1" applyFont="1" applyFill="1" applyBorder="1" applyAlignment="1">
      <alignment vertical="center"/>
    </xf>
    <xf numFmtId="169" fontId="191" fillId="69" borderId="13" xfId="118" applyNumberFormat="1" applyFont="1" applyFill="1" applyBorder="1" applyAlignment="1">
      <alignment vertical="center"/>
    </xf>
    <xf numFmtId="0" fontId="190" fillId="69" borderId="0" xfId="145" applyFont="1" applyFill="1" applyAlignment="1">
      <alignment horizontal="center" vertical="top"/>
    </xf>
    <xf numFmtId="169" fontId="191" fillId="69" borderId="0" xfId="145" applyNumberFormat="1" applyFont="1" applyFill="1" applyBorder="1" applyAlignment="1">
      <alignment horizontal="right" vertical="top"/>
    </xf>
    <xf numFmtId="169" fontId="191" fillId="69" borderId="12" xfId="145" applyNumberFormat="1" applyFont="1" applyFill="1" applyBorder="1" applyAlignment="1">
      <alignment horizontal="right" vertical="top"/>
    </xf>
    <xf numFmtId="170" fontId="191" fillId="69" borderId="0" xfId="119" applyNumberFormat="1" applyFont="1" applyFill="1" applyBorder="1" applyAlignment="1">
      <alignment vertical="top"/>
    </xf>
    <xf numFmtId="169" fontId="191" fillId="69" borderId="0" xfId="145" applyNumberFormat="1" applyFont="1" applyFill="1" applyAlignment="1">
      <alignment horizontal="right" vertical="top"/>
    </xf>
    <xf numFmtId="169" fontId="191" fillId="69" borderId="12" xfId="119" applyNumberFormat="1" applyFont="1" applyFill="1" applyBorder="1" applyAlignment="1">
      <alignment horizontal="right" vertical="center"/>
    </xf>
    <xf numFmtId="169" fontId="191" fillId="69" borderId="13" xfId="145" applyNumberFormat="1" applyFont="1" applyFill="1" applyBorder="1" applyAlignment="1">
      <alignment horizontal="right" vertical="top"/>
    </xf>
    <xf numFmtId="169" fontId="190" fillId="69" borderId="0" xfId="145" applyNumberFormat="1" applyFont="1" applyFill="1" applyBorder="1" applyAlignment="1">
      <alignment horizontal="right" vertical="top"/>
    </xf>
    <xf numFmtId="169" fontId="191" fillId="69" borderId="12" xfId="145" applyNumberFormat="1" applyFont="1" applyFill="1" applyBorder="1" applyAlignment="1">
      <alignment horizontal="right" vertical="center"/>
    </xf>
    <xf numFmtId="169" fontId="191" fillId="69" borderId="13" xfId="119" applyNumberFormat="1" applyFont="1" applyFill="1" applyBorder="1" applyAlignment="1">
      <alignment vertical="top"/>
    </xf>
    <xf numFmtId="169" fontId="191" fillId="69" borderId="0" xfId="119" applyNumberFormat="1" applyFont="1" applyFill="1" applyBorder="1" applyAlignment="1">
      <alignment vertical="top"/>
    </xf>
    <xf numFmtId="170" fontId="191" fillId="69" borderId="13" xfId="119" applyNumberFormat="1" applyFont="1" applyFill="1" applyBorder="1" applyAlignment="1">
      <alignment vertical="center"/>
    </xf>
    <xf numFmtId="169" fontId="190" fillId="69" borderId="0" xfId="119" applyNumberFormat="1" applyFont="1" applyFill="1" applyBorder="1" applyAlignment="1">
      <alignment horizontal="right" vertical="center"/>
    </xf>
    <xf numFmtId="0" fontId="191" fillId="69" borderId="0" xfId="119" applyFont="1" applyFill="1" applyAlignment="1">
      <alignment vertical="center"/>
    </xf>
    <xf numFmtId="169" fontId="191" fillId="69" borderId="0" xfId="127" quotePrefix="1" applyNumberFormat="1" applyFont="1" applyFill="1" applyBorder="1" applyAlignment="1">
      <alignment horizontal="right" vertical="center"/>
    </xf>
    <xf numFmtId="169" fontId="191" fillId="69" borderId="0" xfId="119" applyNumberFormat="1" applyFont="1" applyFill="1" applyAlignment="1">
      <alignment horizontal="right" vertical="center" wrapText="1"/>
    </xf>
    <xf numFmtId="169" fontId="191" fillId="69" borderId="12" xfId="127" quotePrefix="1" applyNumberFormat="1" applyFont="1" applyFill="1" applyBorder="1" applyAlignment="1">
      <alignment horizontal="right" vertical="center"/>
    </xf>
    <xf numFmtId="169" fontId="191" fillId="69" borderId="1" xfId="127" applyNumberFormat="1" applyFont="1" applyFill="1" applyBorder="1" applyAlignment="1">
      <alignment horizontal="right" vertical="center"/>
    </xf>
    <xf numFmtId="169" fontId="191" fillId="69" borderId="12" xfId="127" applyNumberFormat="1" applyFont="1" applyFill="1" applyBorder="1" applyAlignment="1">
      <alignment horizontal="right" vertical="center"/>
    </xf>
    <xf numFmtId="169" fontId="191" fillId="69" borderId="0" xfId="127" applyNumberFormat="1" applyFont="1" applyFill="1" applyBorder="1" applyAlignment="1">
      <alignment horizontal="right" vertical="center"/>
    </xf>
    <xf numFmtId="169" fontId="191" fillId="69" borderId="13" xfId="127" applyNumberFormat="1" applyFont="1" applyFill="1" applyBorder="1" applyAlignment="1">
      <alignment horizontal="right" vertical="center"/>
    </xf>
    <xf numFmtId="0" fontId="191" fillId="69" borderId="0" xfId="119" applyFont="1" applyFill="1" applyBorder="1" applyAlignment="1">
      <alignment vertical="center"/>
    </xf>
    <xf numFmtId="169" fontId="191" fillId="69" borderId="0" xfId="119" applyNumberFormat="1" applyFont="1" applyFill="1" applyBorder="1" applyAlignment="1">
      <alignment horizontal="right" vertical="center" wrapText="1"/>
    </xf>
    <xf numFmtId="169" fontId="191" fillId="69" borderId="12" xfId="119" applyNumberFormat="1" applyFont="1" applyFill="1" applyBorder="1" applyAlignment="1">
      <alignment horizontal="right" vertical="center" wrapText="1"/>
    </xf>
    <xf numFmtId="168" fontId="191" fillId="0" borderId="0" xfId="145" applyNumberFormat="1" applyFont="1" applyFill="1" applyAlignment="1">
      <alignment horizontal="center" vertical="center"/>
    </xf>
    <xf numFmtId="169" fontId="190" fillId="0" borderId="12" xfId="118" applyNumberFormat="1" applyFont="1" applyFill="1" applyBorder="1" applyAlignment="1">
      <alignment horizontal="center" vertical="center"/>
    </xf>
    <xf numFmtId="168" fontId="191" fillId="0" borderId="0" xfId="145" applyNumberFormat="1" applyFont="1" applyFill="1" applyAlignment="1">
      <alignment horizontal="left" vertical="top"/>
    </xf>
    <xf numFmtId="168" fontId="191" fillId="0" borderId="0" xfId="145" applyNumberFormat="1" applyFont="1" applyFill="1" applyAlignment="1">
      <alignment horizontal="center" vertical="center"/>
    </xf>
    <xf numFmtId="168" fontId="191" fillId="0" borderId="0" xfId="119" applyNumberFormat="1" applyFont="1" applyFill="1" applyAlignment="1">
      <alignment horizontal="center" vertical="center"/>
    </xf>
    <xf numFmtId="169" fontId="190" fillId="0" borderId="12" xfId="118" applyNumberFormat="1" applyFont="1" applyFill="1" applyBorder="1" applyAlignment="1">
      <alignment horizontal="center" vertical="center"/>
    </xf>
    <xf numFmtId="168" fontId="191" fillId="0" borderId="0" xfId="145" applyNumberFormat="1" applyFont="1" applyFill="1" applyAlignment="1">
      <alignment horizontal="left" vertical="top"/>
    </xf>
    <xf numFmtId="169" fontId="190" fillId="0" borderId="5" xfId="118" applyNumberFormat="1" applyFont="1" applyFill="1" applyBorder="1" applyAlignment="1">
      <alignment horizontal="center" vertical="center"/>
    </xf>
    <xf numFmtId="168" fontId="191" fillId="0" borderId="0" xfId="145" applyNumberFormat="1" applyFont="1" applyFill="1" applyAlignment="1">
      <alignment horizontal="center" vertical="center"/>
    </xf>
    <xf numFmtId="168" fontId="191" fillId="0" borderId="0" xfId="119" applyNumberFormat="1" applyFont="1" applyFill="1" applyAlignment="1">
      <alignment horizontal="center" vertical="center"/>
    </xf>
  </cellXfs>
  <cellStyles count="1597">
    <cellStyle name=" 3]_x000d__x000a_Zoomed=1_x000d__x000a_Row=104_x000d__x000a_Column=107_x000d__x000a_Height=302_x000d__x000a_Width=300_x000d__x000a_FontName=MS Sans Serif_x000d__x000a_FontStyle=0_x000d__x000a_FontSize=8_x000d__x000a_Prt" xfId="765" xr:uid="{00000000-0005-0000-0000-000000000000}"/>
    <cellStyle name="_Acap Asset 12-51" xfId="766" xr:uid="{00000000-0005-0000-0000-000001000000}"/>
    <cellStyle name="_Acap Asset 6-51" xfId="767" xr:uid="{00000000-0005-0000-0000-000002000000}"/>
    <cellStyle name="_ACAP CF 09. 2008_client" xfId="768" xr:uid="{00000000-0005-0000-0000-000003000000}"/>
    <cellStyle name="_Acap conso  Q2  2008" xfId="769" xr:uid="{00000000-0005-0000-0000-000004000000}"/>
    <cellStyle name="_Acap conso  Q3  2008_29-10-08" xfId="770" xr:uid="{00000000-0005-0000-0000-000005000000}"/>
    <cellStyle name="_Acap conso  Q3  2008_30-10-08" xfId="771" xr:uid="{00000000-0005-0000-0000-000006000000}"/>
    <cellStyle name="_Acap conso  Q3  2008_30-10-08_15.55" xfId="772" xr:uid="{00000000-0005-0000-0000-000007000000}"/>
    <cellStyle name="_Acap conso  Q3  2008_31-10-08" xfId="773" xr:uid="{00000000-0005-0000-0000-000008000000}"/>
    <cellStyle name="_Acap conso  Q4  2008" xfId="774" xr:uid="{00000000-0005-0000-0000-000009000000}"/>
    <cellStyle name="_Acap conso  Q4  2008 30-1-08" xfId="775" xr:uid="{00000000-0005-0000-0000-00000A000000}"/>
    <cellStyle name="_Acap conso  Q4  2008_040209_18.00" xfId="776" xr:uid="{00000000-0005-0000-0000-00000B000000}"/>
    <cellStyle name="_Acap conso  Q4  2008_210209" xfId="777" xr:uid="{00000000-0005-0000-0000-00000C000000}"/>
    <cellStyle name="_ACAP.CF.09. 2008" xfId="778" xr:uid="{00000000-0005-0000-0000-00000D000000}"/>
    <cellStyle name="_Acap-npl. bspl. 12. 51" xfId="779" xr:uid="{00000000-0005-0000-0000-00000E000000}"/>
    <cellStyle name="_Acap-npl. bspl. 6. 51" xfId="780" xr:uid="{00000000-0005-0000-0000-00000F000000}"/>
    <cellStyle name="_Acap-npl. bspl. 9. 51" xfId="781" xr:uid="{00000000-0005-0000-0000-000010000000}"/>
    <cellStyle name="_Acon. bspl. 12.51" xfId="782" xr:uid="{00000000-0005-0000-0000-000011000000}"/>
    <cellStyle name="_Acon. bspl. 6.51" xfId="783" xr:uid="{00000000-0005-0000-0000-000012000000}"/>
    <cellStyle name="_Addition and Disposal Q3 08" xfId="784" xr:uid="{00000000-0005-0000-0000-000013000000}"/>
    <cellStyle name="_AIP. bspl. 12. 2551" xfId="785" xr:uid="{00000000-0005-0000-0000-000014000000}"/>
    <cellStyle name="_Book3" xfId="786" xr:uid="{00000000-0005-0000-0000-000015000000}"/>
    <cellStyle name="_CapitalOK_fmv36Mths-IRRTable (2)" xfId="787" xr:uid="{00000000-0005-0000-0000-000016000000}"/>
    <cellStyle name="_Cap-Pay-Pro S4- IRR Table" xfId="788" xr:uid="{00000000-0005-0000-0000-000017000000}"/>
    <cellStyle name="_Cap-Pay-Pro S4- IRR Table (3)" xfId="789" xr:uid="{00000000-0005-0000-0000-000018000000}"/>
    <cellStyle name="_CF support (2)" xfId="790" xr:uid="{00000000-0005-0000-0000-000019000000}"/>
    <cellStyle name="_Conso Q4'08_14-2-09_update" xfId="791" xr:uid="{00000000-0005-0000-0000-00001A000000}"/>
    <cellStyle name="_conso0809_After Adjust Provision (Final)_COK" xfId="792" xr:uid="{00000000-0005-0000-0000-00001B000000}"/>
    <cellStyle name="_conso0812 non deferred tax" xfId="793" xr:uid="{00000000-0005-0000-0000-00001C000000}"/>
    <cellStyle name="_detail 092008" xfId="794" xr:uid="{00000000-0005-0000-0000-00001D000000}"/>
    <cellStyle name="_detail 122008" xfId="795" xr:uid="{00000000-0005-0000-0000-00001E000000}"/>
    <cellStyle name="_Dream_Q1_Sit_1" xfId="1" xr:uid="{00000000-0005-0000-0000-00001F000000}"/>
    <cellStyle name="_EVR-leasing" xfId="796" xr:uid="{00000000-0005-0000-0000-000020000000}"/>
    <cellStyle name="_IS" xfId="797" xr:uid="{00000000-0005-0000-0000-000021000000}"/>
    <cellStyle name="_Lead - AMC - FINAL updated on 13.2.09" xfId="798" xr:uid="{00000000-0005-0000-0000-000022000000}"/>
    <cellStyle name="_lead ACAP final 2008_04-2-09" xfId="799" xr:uid="{00000000-0005-0000-0000-000023000000}"/>
    <cellStyle name="_lead ACAP Q3 2008_27-10-08" xfId="800" xr:uid="{00000000-0005-0000-0000-000024000000}"/>
    <cellStyle name="_Lead PPE_PCOL 12-2008" xfId="801" xr:uid="{00000000-0005-0000-0000-000025000000}"/>
    <cellStyle name="_Lead Services - Final 08 - 12.02.09" xfId="802" xr:uid="{00000000-0005-0000-0000-000026000000}"/>
    <cellStyle name="_Lead TRAF 31.03.08 brief" xfId="2" xr:uid="{00000000-0005-0000-0000-000027000000}"/>
    <cellStyle name="_LEAD_TRAF_Q1'50 Update" xfId="3" xr:uid="{00000000-0005-0000-0000-000028000000}"/>
    <cellStyle name="_Leasing PC  Server" xfId="803" xr:uid="{00000000-0005-0000-0000-000029000000}"/>
    <cellStyle name="_Payment 20 Unit install report - S2 (2)" xfId="804" xr:uid="{00000000-0005-0000-0000-00002A000000}"/>
    <cellStyle name="_Pmt Solution_36mth_May17-05_final" xfId="805" xr:uid="{00000000-0005-0000-0000-00002B000000}"/>
    <cellStyle name="_PPE Q3 08" xfId="806" xr:uid="{00000000-0005-0000-0000-00002C000000}"/>
    <cellStyle name="_Rentle Branch" xfId="807" xr:uid="{00000000-0005-0000-0000-00002D000000}"/>
    <cellStyle name="_Services. bspl. 12. 2008.new" xfId="808" xr:uid="{00000000-0005-0000-0000-00002E000000}"/>
    <cellStyle name="_Services.cashflow.6.2551" xfId="809" xr:uid="{00000000-0005-0000-0000-00002F000000}"/>
    <cellStyle name="_Star.bspl.6,2008  P1+2,3,4(PWC)" xfId="810" xr:uid="{00000000-0005-0000-0000-000030000000}"/>
    <cellStyle name="_Star.bspl.9,2008  P1+2,3,4(PWC)" xfId="811" xr:uid="{00000000-0005-0000-0000-000031000000}"/>
    <cellStyle name="_Tax calculation 1208 Advisory" xfId="812" xr:uid="{00000000-0005-0000-0000-000032000000}"/>
    <cellStyle name="_TB Acap NPL-Acon" xfId="813" xr:uid="{00000000-0005-0000-0000-000033000000}"/>
    <cellStyle name="_งบทดลอง Q3" xfId="814" xr:uid="{00000000-0005-0000-0000-000034000000}"/>
    <cellStyle name="êÊ_PLDT" xfId="32" xr:uid="{00000000-0005-0000-0000-000035000000}"/>
    <cellStyle name="ÊÝ [0.00]_PLDT" xfId="41" xr:uid="{00000000-0005-0000-0000-000036000000}"/>
    <cellStyle name="ÊÝ_PLDT" xfId="42" xr:uid="{00000000-0005-0000-0000-000037000000}"/>
    <cellStyle name="Ý¼ [0]_PLDT" xfId="107" xr:uid="{00000000-0005-0000-0000-000038000000}"/>
    <cellStyle name="Ý¼_PLDT" xfId="108" xr:uid="{00000000-0005-0000-0000-000039000000}"/>
    <cellStyle name="0,0_x000d__x000a_NA_x000d__x000a_" xfId="815" xr:uid="{00000000-0005-0000-0000-00003A000000}"/>
    <cellStyle name="0,0_x000d__x000a_NA_x000d__x000a_ 2" xfId="816" xr:uid="{00000000-0005-0000-0000-00003B000000}"/>
    <cellStyle name="0,0_x000d__x000a_NA_x000d__x000a_ 3" xfId="817" xr:uid="{00000000-0005-0000-0000-00003C000000}"/>
    <cellStyle name="20% - Accent1" xfId="175" builtinId="30" customBuiltin="1"/>
    <cellStyle name="20% - Accent1 2" xfId="425" xr:uid="{00000000-0005-0000-0000-00003E000000}"/>
    <cellStyle name="20% - Accent1 2 2" xfId="818" xr:uid="{00000000-0005-0000-0000-00003F000000}"/>
    <cellStyle name="20% - Accent1 2 3" xfId="1349" xr:uid="{00000000-0005-0000-0000-000040000000}"/>
    <cellStyle name="20% - Accent1 3" xfId="531" xr:uid="{00000000-0005-0000-0000-000041000000}"/>
    <cellStyle name="20% - Accent1 3 2" xfId="819" xr:uid="{00000000-0005-0000-0000-000042000000}"/>
    <cellStyle name="20% - Accent1 4" xfId="683" xr:uid="{00000000-0005-0000-0000-000043000000}"/>
    <cellStyle name="20% - Accent1 4 2" xfId="820" xr:uid="{00000000-0005-0000-0000-000044000000}"/>
    <cellStyle name="20% - Accent1 5" xfId="1155" xr:uid="{00000000-0005-0000-0000-000045000000}"/>
    <cellStyle name="20% - Accent2" xfId="179" builtinId="34" customBuiltin="1"/>
    <cellStyle name="20% - Accent2 2" xfId="430" xr:uid="{00000000-0005-0000-0000-000047000000}"/>
    <cellStyle name="20% - Accent2 2 2" xfId="821" xr:uid="{00000000-0005-0000-0000-000048000000}"/>
    <cellStyle name="20% - Accent2 2 3" xfId="1354" xr:uid="{00000000-0005-0000-0000-000049000000}"/>
    <cellStyle name="20% - Accent2 3" xfId="535" xr:uid="{00000000-0005-0000-0000-00004A000000}"/>
    <cellStyle name="20% - Accent2 3 2" xfId="822" xr:uid="{00000000-0005-0000-0000-00004B000000}"/>
    <cellStyle name="20% - Accent2 4" xfId="653" xr:uid="{00000000-0005-0000-0000-00004C000000}"/>
    <cellStyle name="20% - Accent2 4 2" xfId="823" xr:uid="{00000000-0005-0000-0000-00004D000000}"/>
    <cellStyle name="20% - Accent2 5" xfId="1157" xr:uid="{00000000-0005-0000-0000-00004E000000}"/>
    <cellStyle name="20% - Accent3" xfId="183" builtinId="38" customBuiltin="1"/>
    <cellStyle name="20% - Accent3 2" xfId="367" xr:uid="{00000000-0005-0000-0000-000050000000}"/>
    <cellStyle name="20% - Accent3 2 2" xfId="824" xr:uid="{00000000-0005-0000-0000-000051000000}"/>
    <cellStyle name="20% - Accent3 2 3" xfId="1291" xr:uid="{00000000-0005-0000-0000-000052000000}"/>
    <cellStyle name="20% - Accent3 3" xfId="539" xr:uid="{00000000-0005-0000-0000-000053000000}"/>
    <cellStyle name="20% - Accent3 3 2" xfId="825" xr:uid="{00000000-0005-0000-0000-000054000000}"/>
    <cellStyle name="20% - Accent3 4" xfId="674" xr:uid="{00000000-0005-0000-0000-000055000000}"/>
    <cellStyle name="20% - Accent3 4 2" xfId="826" xr:uid="{00000000-0005-0000-0000-000056000000}"/>
    <cellStyle name="20% - Accent3 5" xfId="1159" xr:uid="{00000000-0005-0000-0000-000057000000}"/>
    <cellStyle name="20% - Accent4" xfId="187" builtinId="42" customBuiltin="1"/>
    <cellStyle name="20% - Accent4 2" xfId="362" xr:uid="{00000000-0005-0000-0000-000059000000}"/>
    <cellStyle name="20% - Accent4 2 2" xfId="827" xr:uid="{00000000-0005-0000-0000-00005A000000}"/>
    <cellStyle name="20% - Accent4 2 3" xfId="1286" xr:uid="{00000000-0005-0000-0000-00005B000000}"/>
    <cellStyle name="20% - Accent4 3" xfId="543" xr:uid="{00000000-0005-0000-0000-00005C000000}"/>
    <cellStyle name="20% - Accent4 3 2" xfId="828" xr:uid="{00000000-0005-0000-0000-00005D000000}"/>
    <cellStyle name="20% - Accent4 4" xfId="646" xr:uid="{00000000-0005-0000-0000-00005E000000}"/>
    <cellStyle name="20% - Accent4 4 2" xfId="829" xr:uid="{00000000-0005-0000-0000-00005F000000}"/>
    <cellStyle name="20% - Accent4 5" xfId="1161" xr:uid="{00000000-0005-0000-0000-000060000000}"/>
    <cellStyle name="20% - Accent5" xfId="191" builtinId="46" customBuiltin="1"/>
    <cellStyle name="20% - Accent5 2" xfId="366" xr:uid="{00000000-0005-0000-0000-000062000000}"/>
    <cellStyle name="20% - Accent5 2 2" xfId="830" xr:uid="{00000000-0005-0000-0000-000063000000}"/>
    <cellStyle name="20% - Accent5 2 3" xfId="1290" xr:uid="{00000000-0005-0000-0000-000064000000}"/>
    <cellStyle name="20% - Accent5 3" xfId="547" xr:uid="{00000000-0005-0000-0000-000065000000}"/>
    <cellStyle name="20% - Accent5 3 2" xfId="831" xr:uid="{00000000-0005-0000-0000-000066000000}"/>
    <cellStyle name="20% - Accent5 4" xfId="667" xr:uid="{00000000-0005-0000-0000-000067000000}"/>
    <cellStyle name="20% - Accent5 4 2" xfId="832" xr:uid="{00000000-0005-0000-0000-000068000000}"/>
    <cellStyle name="20% - Accent5 5" xfId="1163" xr:uid="{00000000-0005-0000-0000-000069000000}"/>
    <cellStyle name="20% - Accent6" xfId="195" builtinId="50" customBuiltin="1"/>
    <cellStyle name="20% - Accent6 2" xfId="365" xr:uid="{00000000-0005-0000-0000-00006B000000}"/>
    <cellStyle name="20% - Accent6 2 2" xfId="833" xr:uid="{00000000-0005-0000-0000-00006C000000}"/>
    <cellStyle name="20% - Accent6 2 3" xfId="1289" xr:uid="{00000000-0005-0000-0000-00006D000000}"/>
    <cellStyle name="20% - Accent6 3" xfId="551" xr:uid="{00000000-0005-0000-0000-00006E000000}"/>
    <cellStyle name="20% - Accent6 3 2" xfId="834" xr:uid="{00000000-0005-0000-0000-00006F000000}"/>
    <cellStyle name="20% - Accent6 4" xfId="665" xr:uid="{00000000-0005-0000-0000-000070000000}"/>
    <cellStyle name="20% - Accent6 4 2" xfId="835" xr:uid="{00000000-0005-0000-0000-000071000000}"/>
    <cellStyle name="20% - Accent6 5" xfId="1165" xr:uid="{00000000-0005-0000-0000-000072000000}"/>
    <cellStyle name="40% - Accent1" xfId="176" builtinId="31" customBuiltin="1"/>
    <cellStyle name="40% - Accent1 2" xfId="432" xr:uid="{00000000-0005-0000-0000-000074000000}"/>
    <cellStyle name="40% - Accent1 2 2" xfId="836" xr:uid="{00000000-0005-0000-0000-000075000000}"/>
    <cellStyle name="40% - Accent1 2 3" xfId="1356" xr:uid="{00000000-0005-0000-0000-000076000000}"/>
    <cellStyle name="40% - Accent1 3" xfId="532" xr:uid="{00000000-0005-0000-0000-000077000000}"/>
    <cellStyle name="40% - Accent1 3 2" xfId="837" xr:uid="{00000000-0005-0000-0000-000078000000}"/>
    <cellStyle name="40% - Accent1 4" xfId="657" xr:uid="{00000000-0005-0000-0000-000079000000}"/>
    <cellStyle name="40% - Accent1 4 2" xfId="838" xr:uid="{00000000-0005-0000-0000-00007A000000}"/>
    <cellStyle name="40% - Accent1 5" xfId="1156" xr:uid="{00000000-0005-0000-0000-00007B000000}"/>
    <cellStyle name="40% - Accent2" xfId="180" builtinId="35" customBuiltin="1"/>
    <cellStyle name="40% - Accent2 2" xfId="363" xr:uid="{00000000-0005-0000-0000-00007D000000}"/>
    <cellStyle name="40% - Accent2 2 2" xfId="839" xr:uid="{00000000-0005-0000-0000-00007E000000}"/>
    <cellStyle name="40% - Accent2 2 3" xfId="1287" xr:uid="{00000000-0005-0000-0000-00007F000000}"/>
    <cellStyle name="40% - Accent2 3" xfId="536" xr:uid="{00000000-0005-0000-0000-000080000000}"/>
    <cellStyle name="40% - Accent2 3 2" xfId="840" xr:uid="{00000000-0005-0000-0000-000081000000}"/>
    <cellStyle name="40% - Accent2 4" xfId="649" xr:uid="{00000000-0005-0000-0000-000082000000}"/>
    <cellStyle name="40% - Accent2 4 2" xfId="841" xr:uid="{00000000-0005-0000-0000-000083000000}"/>
    <cellStyle name="40% - Accent2 5" xfId="1158" xr:uid="{00000000-0005-0000-0000-000084000000}"/>
    <cellStyle name="40% - Accent3" xfId="184" builtinId="39" customBuiltin="1"/>
    <cellStyle name="40% - Accent3 2" xfId="428" xr:uid="{00000000-0005-0000-0000-000086000000}"/>
    <cellStyle name="40% - Accent3 2 2" xfId="842" xr:uid="{00000000-0005-0000-0000-000087000000}"/>
    <cellStyle name="40% - Accent3 2 3" xfId="1352" xr:uid="{00000000-0005-0000-0000-000088000000}"/>
    <cellStyle name="40% - Accent3 3" xfId="540" xr:uid="{00000000-0005-0000-0000-000089000000}"/>
    <cellStyle name="40% - Accent3 3 2" xfId="843" xr:uid="{00000000-0005-0000-0000-00008A000000}"/>
    <cellStyle name="40% - Accent3 4" xfId="686" xr:uid="{00000000-0005-0000-0000-00008B000000}"/>
    <cellStyle name="40% - Accent3 4 2" xfId="844" xr:uid="{00000000-0005-0000-0000-00008C000000}"/>
    <cellStyle name="40% - Accent3 5" xfId="1160" xr:uid="{00000000-0005-0000-0000-00008D000000}"/>
    <cellStyle name="40% - Accent4" xfId="188" builtinId="43" customBuiltin="1"/>
    <cellStyle name="40% - Accent4 2" xfId="379" xr:uid="{00000000-0005-0000-0000-00008F000000}"/>
    <cellStyle name="40% - Accent4 2 2" xfId="845" xr:uid="{00000000-0005-0000-0000-000090000000}"/>
    <cellStyle name="40% - Accent4 2 3" xfId="1303" xr:uid="{00000000-0005-0000-0000-000091000000}"/>
    <cellStyle name="40% - Accent4 3" xfId="544" xr:uid="{00000000-0005-0000-0000-000092000000}"/>
    <cellStyle name="40% - Accent4 3 2" xfId="846" xr:uid="{00000000-0005-0000-0000-000093000000}"/>
    <cellStyle name="40% - Accent4 4" xfId="669" xr:uid="{00000000-0005-0000-0000-000094000000}"/>
    <cellStyle name="40% - Accent4 4 2" xfId="847" xr:uid="{00000000-0005-0000-0000-000095000000}"/>
    <cellStyle name="40% - Accent4 5" xfId="1162" xr:uid="{00000000-0005-0000-0000-000096000000}"/>
    <cellStyle name="40% - Accent5" xfId="192" builtinId="47" customBuiltin="1"/>
    <cellStyle name="40% - Accent5 2" xfId="427" xr:uid="{00000000-0005-0000-0000-000098000000}"/>
    <cellStyle name="40% - Accent5 2 2" xfId="848" xr:uid="{00000000-0005-0000-0000-000099000000}"/>
    <cellStyle name="40% - Accent5 2 3" xfId="1351" xr:uid="{00000000-0005-0000-0000-00009A000000}"/>
    <cellStyle name="40% - Accent5 3" xfId="548" xr:uid="{00000000-0005-0000-0000-00009B000000}"/>
    <cellStyle name="40% - Accent5 3 2" xfId="849" xr:uid="{00000000-0005-0000-0000-00009C000000}"/>
    <cellStyle name="40% - Accent5 4" xfId="656" xr:uid="{00000000-0005-0000-0000-00009D000000}"/>
    <cellStyle name="40% - Accent5 4 2" xfId="850" xr:uid="{00000000-0005-0000-0000-00009E000000}"/>
    <cellStyle name="40% - Accent5 5" xfId="1164" xr:uid="{00000000-0005-0000-0000-00009F000000}"/>
    <cellStyle name="40% - Accent6" xfId="196" builtinId="51" customBuiltin="1"/>
    <cellStyle name="40% - Accent6 2" xfId="426" xr:uid="{00000000-0005-0000-0000-0000A1000000}"/>
    <cellStyle name="40% - Accent6 2 2" xfId="851" xr:uid="{00000000-0005-0000-0000-0000A2000000}"/>
    <cellStyle name="40% - Accent6 2 3" xfId="1350" xr:uid="{00000000-0005-0000-0000-0000A3000000}"/>
    <cellStyle name="40% - Accent6 3" xfId="552" xr:uid="{00000000-0005-0000-0000-0000A4000000}"/>
    <cellStyle name="40% - Accent6 3 2" xfId="852" xr:uid="{00000000-0005-0000-0000-0000A5000000}"/>
    <cellStyle name="40% - Accent6 4" xfId="654" xr:uid="{00000000-0005-0000-0000-0000A6000000}"/>
    <cellStyle name="40% - Accent6 4 2" xfId="853" xr:uid="{00000000-0005-0000-0000-0000A7000000}"/>
    <cellStyle name="40% - Accent6 5" xfId="1166" xr:uid="{00000000-0005-0000-0000-0000A8000000}"/>
    <cellStyle name="60% - Accent1" xfId="177" builtinId="32" customBuiltin="1"/>
    <cellStyle name="60% - Accent1 2" xfId="337" xr:uid="{00000000-0005-0000-0000-0000AA000000}"/>
    <cellStyle name="60% - Accent1 2 2" xfId="854" xr:uid="{00000000-0005-0000-0000-0000AB000000}"/>
    <cellStyle name="60% - Accent1 2 3" xfId="1264" xr:uid="{00000000-0005-0000-0000-0000AC000000}"/>
    <cellStyle name="60% - Accent1 3" xfId="533" xr:uid="{00000000-0005-0000-0000-0000AD000000}"/>
    <cellStyle name="60% - Accent1 3 2" xfId="855" xr:uid="{00000000-0005-0000-0000-0000AE000000}"/>
    <cellStyle name="60% - Accent1 4" xfId="671" xr:uid="{00000000-0005-0000-0000-0000AF000000}"/>
    <cellStyle name="60% - Accent1 4 2" xfId="856" xr:uid="{00000000-0005-0000-0000-0000B0000000}"/>
    <cellStyle name="60% - Accent2" xfId="181" builtinId="36" customBuiltin="1"/>
    <cellStyle name="60% - Accent2 2" xfId="342" xr:uid="{00000000-0005-0000-0000-0000B2000000}"/>
    <cellStyle name="60% - Accent2 2 2" xfId="857" xr:uid="{00000000-0005-0000-0000-0000B3000000}"/>
    <cellStyle name="60% - Accent2 2 3" xfId="1268" xr:uid="{00000000-0005-0000-0000-0000B4000000}"/>
    <cellStyle name="60% - Accent2 3" xfId="537" xr:uid="{00000000-0005-0000-0000-0000B5000000}"/>
    <cellStyle name="60% - Accent2 3 2" xfId="858" xr:uid="{00000000-0005-0000-0000-0000B6000000}"/>
    <cellStyle name="60% - Accent2 4" xfId="647" xr:uid="{00000000-0005-0000-0000-0000B7000000}"/>
    <cellStyle name="60% - Accent2 4 2" xfId="859" xr:uid="{00000000-0005-0000-0000-0000B8000000}"/>
    <cellStyle name="60% - Accent3" xfId="185" builtinId="40" customBuiltin="1"/>
    <cellStyle name="60% - Accent3 2" xfId="340" xr:uid="{00000000-0005-0000-0000-0000BA000000}"/>
    <cellStyle name="60% - Accent3 2 2" xfId="860" xr:uid="{00000000-0005-0000-0000-0000BB000000}"/>
    <cellStyle name="60% - Accent3 2 3" xfId="1266" xr:uid="{00000000-0005-0000-0000-0000BC000000}"/>
    <cellStyle name="60% - Accent3 3" xfId="541" xr:uid="{00000000-0005-0000-0000-0000BD000000}"/>
    <cellStyle name="60% - Accent3 3 2" xfId="861" xr:uid="{00000000-0005-0000-0000-0000BE000000}"/>
    <cellStyle name="60% - Accent3 4" xfId="666" xr:uid="{00000000-0005-0000-0000-0000BF000000}"/>
    <cellStyle name="60% - Accent3 4 2" xfId="862" xr:uid="{00000000-0005-0000-0000-0000C0000000}"/>
    <cellStyle name="60% - Accent4" xfId="189" builtinId="44" customBuiltin="1"/>
    <cellStyle name="60% - Accent4 2" xfId="336" xr:uid="{00000000-0005-0000-0000-0000C2000000}"/>
    <cellStyle name="60% - Accent4 2 2" xfId="863" xr:uid="{00000000-0005-0000-0000-0000C3000000}"/>
    <cellStyle name="60% - Accent4 2 3" xfId="1263" xr:uid="{00000000-0005-0000-0000-0000C4000000}"/>
    <cellStyle name="60% - Accent4 3" xfId="545" xr:uid="{00000000-0005-0000-0000-0000C5000000}"/>
    <cellStyle name="60% - Accent4 3 2" xfId="864" xr:uid="{00000000-0005-0000-0000-0000C6000000}"/>
    <cellStyle name="60% - Accent4 4" xfId="661" xr:uid="{00000000-0005-0000-0000-0000C7000000}"/>
    <cellStyle name="60% - Accent4 4 2" xfId="865" xr:uid="{00000000-0005-0000-0000-0000C8000000}"/>
    <cellStyle name="60% - Accent5" xfId="193" builtinId="48" customBuiltin="1"/>
    <cellStyle name="60% - Accent5 2" xfId="341" xr:uid="{00000000-0005-0000-0000-0000CA000000}"/>
    <cellStyle name="60% - Accent5 2 2" xfId="866" xr:uid="{00000000-0005-0000-0000-0000CB000000}"/>
    <cellStyle name="60% - Accent5 2 3" xfId="1267" xr:uid="{00000000-0005-0000-0000-0000CC000000}"/>
    <cellStyle name="60% - Accent5 3" xfId="549" xr:uid="{00000000-0005-0000-0000-0000CD000000}"/>
    <cellStyle name="60% - Accent5 3 2" xfId="867" xr:uid="{00000000-0005-0000-0000-0000CE000000}"/>
    <cellStyle name="60% - Accent5 4" xfId="676" xr:uid="{00000000-0005-0000-0000-0000CF000000}"/>
    <cellStyle name="60% - Accent5 4 2" xfId="868" xr:uid="{00000000-0005-0000-0000-0000D0000000}"/>
    <cellStyle name="60% - Accent6" xfId="197" builtinId="52" customBuiltin="1"/>
    <cellStyle name="60% - Accent6 2" xfId="335" xr:uid="{00000000-0005-0000-0000-0000D2000000}"/>
    <cellStyle name="60% - Accent6 2 2" xfId="869" xr:uid="{00000000-0005-0000-0000-0000D3000000}"/>
    <cellStyle name="60% - Accent6 2 3" xfId="1262" xr:uid="{00000000-0005-0000-0000-0000D4000000}"/>
    <cellStyle name="60% - Accent6 3" xfId="553" xr:uid="{00000000-0005-0000-0000-0000D5000000}"/>
    <cellStyle name="60% - Accent6 3 2" xfId="870" xr:uid="{00000000-0005-0000-0000-0000D6000000}"/>
    <cellStyle name="60% - Accent6 4" xfId="650" xr:uid="{00000000-0005-0000-0000-0000D7000000}"/>
    <cellStyle name="60% - Accent6 4 2" xfId="871" xr:uid="{00000000-0005-0000-0000-0000D8000000}"/>
    <cellStyle name="75" xfId="4" xr:uid="{00000000-0005-0000-0000-0000D9000000}"/>
    <cellStyle name="Accent1" xfId="174" builtinId="29" customBuiltin="1"/>
    <cellStyle name="Accent1 2" xfId="530" xr:uid="{00000000-0005-0000-0000-0000DB000000}"/>
    <cellStyle name="Accent1 2 2" xfId="872" xr:uid="{00000000-0005-0000-0000-0000DC000000}"/>
    <cellStyle name="Accent1 3" xfId="652" xr:uid="{00000000-0005-0000-0000-0000DD000000}"/>
    <cellStyle name="Accent1 3 2" xfId="873" xr:uid="{00000000-0005-0000-0000-0000DE000000}"/>
    <cellStyle name="Accent1 4" xfId="874" xr:uid="{00000000-0005-0000-0000-0000DF000000}"/>
    <cellStyle name="Accent2" xfId="178" builtinId="33" customBuiltin="1"/>
    <cellStyle name="Accent2 2" xfId="534" xr:uid="{00000000-0005-0000-0000-0000E1000000}"/>
    <cellStyle name="Accent2 2 2" xfId="875" xr:uid="{00000000-0005-0000-0000-0000E2000000}"/>
    <cellStyle name="Accent2 3" xfId="664" xr:uid="{00000000-0005-0000-0000-0000E3000000}"/>
    <cellStyle name="Accent2 3 2" xfId="876" xr:uid="{00000000-0005-0000-0000-0000E4000000}"/>
    <cellStyle name="Accent2 4" xfId="877" xr:uid="{00000000-0005-0000-0000-0000E5000000}"/>
    <cellStyle name="Accent3" xfId="182" builtinId="37" customBuiltin="1"/>
    <cellStyle name="Accent3 2" xfId="538" xr:uid="{00000000-0005-0000-0000-0000E7000000}"/>
    <cellStyle name="Accent3 2 2" xfId="878" xr:uid="{00000000-0005-0000-0000-0000E8000000}"/>
    <cellStyle name="Accent3 3" xfId="679" xr:uid="{00000000-0005-0000-0000-0000E9000000}"/>
    <cellStyle name="Accent3 3 2" xfId="879" xr:uid="{00000000-0005-0000-0000-0000EA000000}"/>
    <cellStyle name="Accent3 4" xfId="880" xr:uid="{00000000-0005-0000-0000-0000EB000000}"/>
    <cellStyle name="Accent4" xfId="186" builtinId="41" customBuiltin="1"/>
    <cellStyle name="Accent4 2" xfId="542" xr:uid="{00000000-0005-0000-0000-0000ED000000}"/>
    <cellStyle name="Accent4 2 2" xfId="881" xr:uid="{00000000-0005-0000-0000-0000EE000000}"/>
    <cellStyle name="Accent4 3" xfId="655" xr:uid="{00000000-0005-0000-0000-0000EF000000}"/>
    <cellStyle name="Accent4 3 2" xfId="882" xr:uid="{00000000-0005-0000-0000-0000F0000000}"/>
    <cellStyle name="Accent4 4" xfId="883" xr:uid="{00000000-0005-0000-0000-0000F1000000}"/>
    <cellStyle name="Accent5" xfId="190" builtinId="45" customBuiltin="1"/>
    <cellStyle name="Accent5 2" xfId="546" xr:uid="{00000000-0005-0000-0000-0000F3000000}"/>
    <cellStyle name="Accent5 2 2" xfId="884" xr:uid="{00000000-0005-0000-0000-0000F4000000}"/>
    <cellStyle name="Accent5 3" xfId="651" xr:uid="{00000000-0005-0000-0000-0000F5000000}"/>
    <cellStyle name="Accent5 3 2" xfId="885" xr:uid="{00000000-0005-0000-0000-0000F6000000}"/>
    <cellStyle name="Accent5 4" xfId="886" xr:uid="{00000000-0005-0000-0000-0000F7000000}"/>
    <cellStyle name="Accent6" xfId="194" builtinId="49" customBuiltin="1"/>
    <cellStyle name="Accent6 2" xfId="550" xr:uid="{00000000-0005-0000-0000-0000F9000000}"/>
    <cellStyle name="Accent6 2 2" xfId="887" xr:uid="{00000000-0005-0000-0000-0000FA000000}"/>
    <cellStyle name="Accent6 3" xfId="662" xr:uid="{00000000-0005-0000-0000-0000FB000000}"/>
    <cellStyle name="Accent6 3 2" xfId="888" xr:uid="{00000000-0005-0000-0000-0000FC000000}"/>
    <cellStyle name="Accent6 4" xfId="889" xr:uid="{00000000-0005-0000-0000-0000FD000000}"/>
    <cellStyle name="Bad" xfId="164" builtinId="27" customBuiltin="1"/>
    <cellStyle name="Bad 2" xfId="519" xr:uid="{00000000-0005-0000-0000-0000FF000000}"/>
    <cellStyle name="Bad 2 2" xfId="890" xr:uid="{00000000-0005-0000-0000-000000010000}"/>
    <cellStyle name="Bad 3" xfId="675" xr:uid="{00000000-0005-0000-0000-000001010000}"/>
    <cellStyle name="Bad 3 2" xfId="891" xr:uid="{00000000-0005-0000-0000-000002010000}"/>
    <cellStyle name="Bad 4" xfId="892" xr:uid="{00000000-0005-0000-0000-000003010000}"/>
    <cellStyle name="Body" xfId="5" xr:uid="{00000000-0005-0000-0000-000004010000}"/>
    <cellStyle name="Border" xfId="6" xr:uid="{00000000-0005-0000-0000-000005010000}"/>
    <cellStyle name="Border 2" xfId="893" xr:uid="{00000000-0005-0000-0000-000006010000}"/>
    <cellStyle name="Brand Align Left Text" xfId="894" xr:uid="{00000000-0005-0000-0000-000007010000}"/>
    <cellStyle name="Brand Default" xfId="895" xr:uid="{00000000-0005-0000-0000-000008010000}"/>
    <cellStyle name="Brand Percent" xfId="896" xr:uid="{00000000-0005-0000-0000-000009010000}"/>
    <cellStyle name="Brand Source" xfId="897" xr:uid="{00000000-0005-0000-0000-00000A010000}"/>
    <cellStyle name="Brand Subtitle with Underline" xfId="898" xr:uid="{00000000-0005-0000-0000-00000B010000}"/>
    <cellStyle name="Brand Subtitle without Underline" xfId="899" xr:uid="{00000000-0005-0000-0000-00000C010000}"/>
    <cellStyle name="Brand Title" xfId="900" xr:uid="{00000000-0005-0000-0000-00000D010000}"/>
    <cellStyle name="C00A" xfId="901" xr:uid="{00000000-0005-0000-0000-00000E010000}"/>
    <cellStyle name="C00B" xfId="902" xr:uid="{00000000-0005-0000-0000-00000F010000}"/>
    <cellStyle name="C00L" xfId="903" xr:uid="{00000000-0005-0000-0000-000010010000}"/>
    <cellStyle name="C01A" xfId="904" xr:uid="{00000000-0005-0000-0000-000011010000}"/>
    <cellStyle name="C01B" xfId="905" xr:uid="{00000000-0005-0000-0000-000012010000}"/>
    <cellStyle name="C01H" xfId="906" xr:uid="{00000000-0005-0000-0000-000013010000}"/>
    <cellStyle name="C01L" xfId="907" xr:uid="{00000000-0005-0000-0000-000014010000}"/>
    <cellStyle name="C02A" xfId="908" xr:uid="{00000000-0005-0000-0000-000015010000}"/>
    <cellStyle name="C02B" xfId="909" xr:uid="{00000000-0005-0000-0000-000016010000}"/>
    <cellStyle name="C02H" xfId="910" xr:uid="{00000000-0005-0000-0000-000017010000}"/>
    <cellStyle name="C02L" xfId="911" xr:uid="{00000000-0005-0000-0000-000018010000}"/>
    <cellStyle name="C03A" xfId="912" xr:uid="{00000000-0005-0000-0000-000019010000}"/>
    <cellStyle name="C03B" xfId="913" xr:uid="{00000000-0005-0000-0000-00001A010000}"/>
    <cellStyle name="C03H" xfId="914" xr:uid="{00000000-0005-0000-0000-00001B010000}"/>
    <cellStyle name="C03L" xfId="915" xr:uid="{00000000-0005-0000-0000-00001C010000}"/>
    <cellStyle name="C04A" xfId="916" xr:uid="{00000000-0005-0000-0000-00001D010000}"/>
    <cellStyle name="C04B" xfId="917" xr:uid="{00000000-0005-0000-0000-00001E010000}"/>
    <cellStyle name="C04H" xfId="918" xr:uid="{00000000-0005-0000-0000-00001F010000}"/>
    <cellStyle name="C04L" xfId="919" xr:uid="{00000000-0005-0000-0000-000020010000}"/>
    <cellStyle name="C05A" xfId="920" xr:uid="{00000000-0005-0000-0000-000021010000}"/>
    <cellStyle name="C05B" xfId="921" xr:uid="{00000000-0005-0000-0000-000022010000}"/>
    <cellStyle name="C05H" xfId="922" xr:uid="{00000000-0005-0000-0000-000023010000}"/>
    <cellStyle name="C05L" xfId="923" xr:uid="{00000000-0005-0000-0000-000024010000}"/>
    <cellStyle name="C06A" xfId="924" xr:uid="{00000000-0005-0000-0000-000025010000}"/>
    <cellStyle name="C06B" xfId="925" xr:uid="{00000000-0005-0000-0000-000026010000}"/>
    <cellStyle name="C06H" xfId="926" xr:uid="{00000000-0005-0000-0000-000027010000}"/>
    <cellStyle name="C06L" xfId="927" xr:uid="{00000000-0005-0000-0000-000028010000}"/>
    <cellStyle name="C07A" xfId="928" xr:uid="{00000000-0005-0000-0000-000029010000}"/>
    <cellStyle name="C07B" xfId="929" xr:uid="{00000000-0005-0000-0000-00002A010000}"/>
    <cellStyle name="C07H" xfId="930" xr:uid="{00000000-0005-0000-0000-00002B010000}"/>
    <cellStyle name="C07L" xfId="931" xr:uid="{00000000-0005-0000-0000-00002C010000}"/>
    <cellStyle name="Calc Currency (0)" xfId="7" xr:uid="{00000000-0005-0000-0000-00002D010000}"/>
    <cellStyle name="Calc Currency (2)" xfId="8" xr:uid="{00000000-0005-0000-0000-00002E010000}"/>
    <cellStyle name="Calc Percent (0)" xfId="9" xr:uid="{00000000-0005-0000-0000-00002F010000}"/>
    <cellStyle name="Calc Percent (1)" xfId="10" xr:uid="{00000000-0005-0000-0000-000030010000}"/>
    <cellStyle name="Calc Percent (2)" xfId="11" xr:uid="{00000000-0005-0000-0000-000031010000}"/>
    <cellStyle name="Calc Units (0)" xfId="12" xr:uid="{00000000-0005-0000-0000-000032010000}"/>
    <cellStyle name="Calc Units (1)" xfId="13" xr:uid="{00000000-0005-0000-0000-000033010000}"/>
    <cellStyle name="Calc Units (2)" xfId="14" xr:uid="{00000000-0005-0000-0000-000034010000}"/>
    <cellStyle name="Calculation" xfId="168" builtinId="22" customBuiltin="1"/>
    <cellStyle name="Calculation 2" xfId="523" xr:uid="{00000000-0005-0000-0000-000036010000}"/>
    <cellStyle name="Calculation 2 2" xfId="932" xr:uid="{00000000-0005-0000-0000-000037010000}"/>
    <cellStyle name="Calculation 3" xfId="678" xr:uid="{00000000-0005-0000-0000-000038010000}"/>
    <cellStyle name="Calculation 3 2" xfId="933" xr:uid="{00000000-0005-0000-0000-000039010000}"/>
    <cellStyle name="Calculation 4" xfId="934" xr:uid="{00000000-0005-0000-0000-00003A010000}"/>
    <cellStyle name="Check Cell" xfId="170" builtinId="23" customBuiltin="1"/>
    <cellStyle name="Check Cell 2" xfId="525" xr:uid="{00000000-0005-0000-0000-00003C010000}"/>
    <cellStyle name="Check Cell 2 2" xfId="935" xr:uid="{00000000-0005-0000-0000-00003D010000}"/>
    <cellStyle name="Check Cell 3" xfId="684" xr:uid="{00000000-0005-0000-0000-00003E010000}"/>
    <cellStyle name="Check Cell 3 2" xfId="936" xr:uid="{00000000-0005-0000-0000-00003F010000}"/>
    <cellStyle name="Check Cell 4" xfId="937" xr:uid="{00000000-0005-0000-0000-000040010000}"/>
    <cellStyle name="Comma" xfId="123" builtinId="3"/>
    <cellStyle name="Comma [0] 2" xfId="939" xr:uid="{00000000-0005-0000-0000-000042010000}"/>
    <cellStyle name="Comma [00]" xfId="15" xr:uid="{00000000-0005-0000-0000-000043010000}"/>
    <cellStyle name="Comma 10" xfId="137" xr:uid="{00000000-0005-0000-0000-000044010000}"/>
    <cellStyle name="Comma 10 2" xfId="408" xr:uid="{00000000-0005-0000-0000-000045010000}"/>
    <cellStyle name="Comma 10 2 2" xfId="501" xr:uid="{00000000-0005-0000-0000-000046010000}"/>
    <cellStyle name="Comma 10 2 2 2" xfId="1414" xr:uid="{00000000-0005-0000-0000-000047010000}"/>
    <cellStyle name="Comma 10 2 3" xfId="941" xr:uid="{00000000-0005-0000-0000-000048010000}"/>
    <cellStyle name="Comma 10 2 4" xfId="1332" xr:uid="{00000000-0005-0000-0000-000049010000}"/>
    <cellStyle name="Comma 10 3" xfId="440" xr:uid="{00000000-0005-0000-0000-00004A010000}"/>
    <cellStyle name="Comma 10 3 2" xfId="1363" xr:uid="{00000000-0005-0000-0000-00004B010000}"/>
    <cellStyle name="Comma 10 4" xfId="470" xr:uid="{00000000-0005-0000-0000-00004C010000}"/>
    <cellStyle name="Comma 10 4 2" xfId="1388" xr:uid="{00000000-0005-0000-0000-00004D010000}"/>
    <cellStyle name="Comma 10 5" xfId="605" xr:uid="{00000000-0005-0000-0000-00004E010000}"/>
    <cellStyle name="Comma 10 5 2" xfId="1465" xr:uid="{00000000-0005-0000-0000-00004F010000}"/>
    <cellStyle name="Comma 10 6" xfId="722" xr:uid="{00000000-0005-0000-0000-000050010000}"/>
    <cellStyle name="Comma 10 6 2" xfId="1540" xr:uid="{00000000-0005-0000-0000-000051010000}"/>
    <cellStyle name="Comma 10 7" xfId="313" xr:uid="{00000000-0005-0000-0000-000052010000}"/>
    <cellStyle name="Comma 10 8" xfId="940" xr:uid="{00000000-0005-0000-0000-000053010000}"/>
    <cellStyle name="Comma 10 9" xfId="1244" xr:uid="{00000000-0005-0000-0000-000054010000}"/>
    <cellStyle name="Comma 101 2" xfId="254" xr:uid="{00000000-0005-0000-0000-000055010000}"/>
    <cellStyle name="Comma 101 2 2" xfId="273" xr:uid="{00000000-0005-0000-0000-000056010000}"/>
    <cellStyle name="Comma 101 2 2 2" xfId="1210" xr:uid="{00000000-0005-0000-0000-000057010000}"/>
    <cellStyle name="Comma 101 2 3" xfId="375" xr:uid="{00000000-0005-0000-0000-000058010000}"/>
    <cellStyle name="Comma 101 2 3 2" xfId="1299" xr:uid="{00000000-0005-0000-0000-000059010000}"/>
    <cellStyle name="Comma 101 2 4" xfId="1192" xr:uid="{00000000-0005-0000-0000-00005A010000}"/>
    <cellStyle name="Comma 102 2" xfId="274" xr:uid="{00000000-0005-0000-0000-00005B010000}"/>
    <cellStyle name="Comma 102 2 2" xfId="376" xr:uid="{00000000-0005-0000-0000-00005C010000}"/>
    <cellStyle name="Comma 102 2 2 2" xfId="1300" xr:uid="{00000000-0005-0000-0000-00005D010000}"/>
    <cellStyle name="Comma 102 2 3" xfId="1211" xr:uid="{00000000-0005-0000-0000-00005E010000}"/>
    <cellStyle name="Comma 103" xfId="271" xr:uid="{00000000-0005-0000-0000-00005F010000}"/>
    <cellStyle name="Comma 103 2" xfId="374" xr:uid="{00000000-0005-0000-0000-000060010000}"/>
    <cellStyle name="Comma 103 2 2" xfId="1298" xr:uid="{00000000-0005-0000-0000-000061010000}"/>
    <cellStyle name="Comma 103 3" xfId="1209" xr:uid="{00000000-0005-0000-0000-000062010000}"/>
    <cellStyle name="Comma 11" xfId="149" xr:uid="{00000000-0005-0000-0000-000063010000}"/>
    <cellStyle name="Comma 11 2" xfId="416" xr:uid="{00000000-0005-0000-0000-000064010000}"/>
    <cellStyle name="Comma 11 2 2" xfId="943" xr:uid="{00000000-0005-0000-0000-000065010000}"/>
    <cellStyle name="Comma 11 2 3" xfId="1340" xr:uid="{00000000-0005-0000-0000-000066010000}"/>
    <cellStyle name="Comma 11 3" xfId="433" xr:uid="{00000000-0005-0000-0000-000067010000}"/>
    <cellStyle name="Comma 11 3 2" xfId="1357" xr:uid="{00000000-0005-0000-0000-000068010000}"/>
    <cellStyle name="Comma 11 4" xfId="494" xr:uid="{00000000-0005-0000-0000-000069010000}"/>
    <cellStyle name="Comma 11 4 2" xfId="1407" xr:uid="{00000000-0005-0000-0000-00006A010000}"/>
    <cellStyle name="Comma 11 5" xfId="322" xr:uid="{00000000-0005-0000-0000-00006B010000}"/>
    <cellStyle name="Comma 11 6" xfId="942" xr:uid="{00000000-0005-0000-0000-00006C010000}"/>
    <cellStyle name="Comma 11 7" xfId="1252" xr:uid="{00000000-0005-0000-0000-00006D010000}"/>
    <cellStyle name="Comma 12" xfId="153" xr:uid="{00000000-0005-0000-0000-00006E010000}"/>
    <cellStyle name="Comma 12 2" xfId="328" xr:uid="{00000000-0005-0000-0000-00006F010000}"/>
    <cellStyle name="Comma 12 2 2" xfId="420" xr:uid="{00000000-0005-0000-0000-000070010000}"/>
    <cellStyle name="Comma 12 2 2 2" xfId="505" xr:uid="{00000000-0005-0000-0000-000071010000}"/>
    <cellStyle name="Comma 12 2 2 2 2" xfId="1418" xr:uid="{00000000-0005-0000-0000-000072010000}"/>
    <cellStyle name="Comma 12 2 2 3" xfId="621" xr:uid="{00000000-0005-0000-0000-000073010000}"/>
    <cellStyle name="Comma 12 2 2 3 2" xfId="1481" xr:uid="{00000000-0005-0000-0000-000074010000}"/>
    <cellStyle name="Comma 12 2 2 4" xfId="738" xr:uid="{00000000-0005-0000-0000-000075010000}"/>
    <cellStyle name="Comma 12 2 2 4 2" xfId="1556" xr:uid="{00000000-0005-0000-0000-000076010000}"/>
    <cellStyle name="Comma 12 2 2 5" xfId="1344" xr:uid="{00000000-0005-0000-0000-000077010000}"/>
    <cellStyle name="Comma 12 2 3" xfId="498" xr:uid="{00000000-0005-0000-0000-000078010000}"/>
    <cellStyle name="Comma 12 2 3 2" xfId="1411" xr:uid="{00000000-0005-0000-0000-000079010000}"/>
    <cellStyle name="Comma 12 2 4" xfId="585" xr:uid="{00000000-0005-0000-0000-00007A010000}"/>
    <cellStyle name="Comma 12 2 4 2" xfId="1445" xr:uid="{00000000-0005-0000-0000-00007B010000}"/>
    <cellStyle name="Comma 12 2 5" xfId="707" xr:uid="{00000000-0005-0000-0000-00007C010000}"/>
    <cellStyle name="Comma 12 2 5 2" xfId="1525" xr:uid="{00000000-0005-0000-0000-00007D010000}"/>
    <cellStyle name="Comma 12 2 6" xfId="945" xr:uid="{00000000-0005-0000-0000-00007E010000}"/>
    <cellStyle name="Comma 12 2 7" xfId="1256" xr:uid="{00000000-0005-0000-0000-00007F010000}"/>
    <cellStyle name="Comma 12 3" xfId="305" xr:uid="{00000000-0005-0000-0000-000080010000}"/>
    <cellStyle name="Comma 12 3 2" xfId="1238" xr:uid="{00000000-0005-0000-0000-000081010000}"/>
    <cellStyle name="Comma 12 4" xfId="402" xr:uid="{00000000-0005-0000-0000-000082010000}"/>
    <cellStyle name="Comma 12 4 2" xfId="1326" xr:uid="{00000000-0005-0000-0000-000083010000}"/>
    <cellStyle name="Comma 12 5" xfId="495" xr:uid="{00000000-0005-0000-0000-000084010000}"/>
    <cellStyle name="Comma 12 5 2" xfId="1408" xr:uid="{00000000-0005-0000-0000-000085010000}"/>
    <cellStyle name="Comma 12 6" xfId="689" xr:uid="{00000000-0005-0000-0000-000086010000}"/>
    <cellStyle name="Comma 12 6 2" xfId="1507" xr:uid="{00000000-0005-0000-0000-000087010000}"/>
    <cellStyle name="Comma 12 7" xfId="245" xr:uid="{00000000-0005-0000-0000-000088010000}"/>
    <cellStyle name="Comma 12 8" xfId="944" xr:uid="{00000000-0005-0000-0000-000089010000}"/>
    <cellStyle name="Comma 12 9" xfId="1185" xr:uid="{00000000-0005-0000-0000-00008A010000}"/>
    <cellStyle name="Comma 13" xfId="144" xr:uid="{00000000-0005-0000-0000-00008B010000}"/>
    <cellStyle name="Comma 13 2" xfId="418" xr:uid="{00000000-0005-0000-0000-00008C010000}"/>
    <cellStyle name="Comma 13 2 2" xfId="1342" xr:uid="{00000000-0005-0000-0000-00008D010000}"/>
    <cellStyle name="Comma 13 3" xfId="496" xr:uid="{00000000-0005-0000-0000-00008E010000}"/>
    <cellStyle name="Comma 13 3 2" xfId="1409" xr:uid="{00000000-0005-0000-0000-00008F010000}"/>
    <cellStyle name="Comma 13 4" xfId="326" xr:uid="{00000000-0005-0000-0000-000090010000}"/>
    <cellStyle name="Comma 13 5" xfId="946" xr:uid="{00000000-0005-0000-0000-000091010000}"/>
    <cellStyle name="Comma 13 6" xfId="1254" xr:uid="{00000000-0005-0000-0000-000092010000}"/>
    <cellStyle name="Comma 14" xfId="157" xr:uid="{00000000-0005-0000-0000-000093010000}"/>
    <cellStyle name="Comma 14 2" xfId="422" xr:uid="{00000000-0005-0000-0000-000094010000}"/>
    <cellStyle name="Comma 14 2 2" xfId="1346" xr:uid="{00000000-0005-0000-0000-000095010000}"/>
    <cellStyle name="Comma 14 3" xfId="331" xr:uid="{00000000-0005-0000-0000-000096010000}"/>
    <cellStyle name="Comma 14 4" xfId="947" xr:uid="{00000000-0005-0000-0000-000097010000}"/>
    <cellStyle name="Comma 14 5" xfId="1258" xr:uid="{00000000-0005-0000-0000-000098010000}"/>
    <cellStyle name="Comma 15" xfId="156" xr:uid="{00000000-0005-0000-0000-000099010000}"/>
    <cellStyle name="Comma 15 2" xfId="285" xr:uid="{00000000-0005-0000-0000-00009A010000}"/>
    <cellStyle name="Comma 15 2 2" xfId="1221" xr:uid="{00000000-0005-0000-0000-00009B010000}"/>
    <cellStyle name="Comma 15 3" xfId="386" xr:uid="{00000000-0005-0000-0000-00009C010000}"/>
    <cellStyle name="Comma 15 3 2" xfId="1310" xr:uid="{00000000-0005-0000-0000-00009D010000}"/>
    <cellStyle name="Comma 15 4" xfId="252" xr:uid="{00000000-0005-0000-0000-00009E010000}"/>
    <cellStyle name="Comma 15 5" xfId="1191" xr:uid="{00000000-0005-0000-0000-00009F010000}"/>
    <cellStyle name="Comma 16" xfId="155" xr:uid="{00000000-0005-0000-0000-0000A0010000}"/>
    <cellStyle name="Comma 16 2" xfId="424" xr:uid="{00000000-0005-0000-0000-0000A1010000}"/>
    <cellStyle name="Comma 16 2 2" xfId="1348" xr:uid="{00000000-0005-0000-0000-0000A2010000}"/>
    <cellStyle name="Comma 16 3" xfId="333" xr:uid="{00000000-0005-0000-0000-0000A3010000}"/>
    <cellStyle name="Comma 16 4" xfId="1260" xr:uid="{00000000-0005-0000-0000-0000A4010000}"/>
    <cellStyle name="Comma 17" xfId="142" xr:uid="{00000000-0005-0000-0000-0000A5010000}"/>
    <cellStyle name="Comma 17 2" xfId="596" xr:uid="{00000000-0005-0000-0000-0000A6010000}"/>
    <cellStyle name="Comma 17 2 2" xfId="628" xr:uid="{00000000-0005-0000-0000-0000A7010000}"/>
    <cellStyle name="Comma 17 2 2 2" xfId="745" xr:uid="{00000000-0005-0000-0000-0000A8010000}"/>
    <cellStyle name="Comma 17 2 2 2 2" xfId="1563" xr:uid="{00000000-0005-0000-0000-0000A9010000}"/>
    <cellStyle name="Comma 17 2 2 3" xfId="1488" xr:uid="{00000000-0005-0000-0000-0000AA010000}"/>
    <cellStyle name="Comma 17 2 3" xfId="714" xr:uid="{00000000-0005-0000-0000-0000AB010000}"/>
    <cellStyle name="Comma 17 2 3 2" xfId="1532" xr:uid="{00000000-0005-0000-0000-0000AC010000}"/>
    <cellStyle name="Comma 17 2 4" xfId="1456" xr:uid="{00000000-0005-0000-0000-0000AD010000}"/>
    <cellStyle name="Comma 17 3" xfId="612" xr:uid="{00000000-0005-0000-0000-0000AE010000}"/>
    <cellStyle name="Comma 17 3 2" xfId="729" xr:uid="{00000000-0005-0000-0000-0000AF010000}"/>
    <cellStyle name="Comma 17 3 2 2" xfId="1547" xr:uid="{00000000-0005-0000-0000-0000B0010000}"/>
    <cellStyle name="Comma 17 3 3" xfId="1472" xr:uid="{00000000-0005-0000-0000-0000B1010000}"/>
    <cellStyle name="Comma 17 4" xfId="573" xr:uid="{00000000-0005-0000-0000-0000B2010000}"/>
    <cellStyle name="Comma 17 4 2" xfId="1436" xr:uid="{00000000-0005-0000-0000-0000B3010000}"/>
    <cellStyle name="Comma 17 5" xfId="698" xr:uid="{00000000-0005-0000-0000-0000B4010000}"/>
    <cellStyle name="Comma 17 5 2" xfId="1516" xr:uid="{00000000-0005-0000-0000-0000B5010000}"/>
    <cellStyle name="Comma 17 6" xfId="288" xr:uid="{00000000-0005-0000-0000-0000B6010000}"/>
    <cellStyle name="Comma 17 7" xfId="1224" xr:uid="{00000000-0005-0000-0000-0000B7010000}"/>
    <cellStyle name="Comma 18" xfId="334" xr:uid="{00000000-0005-0000-0000-0000B8010000}"/>
    <cellStyle name="Comma 18 2" xfId="1261" xr:uid="{00000000-0005-0000-0000-0000B9010000}"/>
    <cellStyle name="Comma 19" xfId="344" xr:uid="{00000000-0005-0000-0000-0000BA010000}"/>
    <cellStyle name="Comma 19 2" xfId="1270" xr:uid="{00000000-0005-0000-0000-0000BB010000}"/>
    <cellStyle name="Comma 2" xfId="16" xr:uid="{00000000-0005-0000-0000-0000BC010000}"/>
    <cellStyle name="Comma 2 2" xfId="127" xr:uid="{00000000-0005-0000-0000-0000BD010000}"/>
    <cellStyle name="Comma 2 2 10" xfId="948" xr:uid="{00000000-0005-0000-0000-0000BE010000}"/>
    <cellStyle name="Comma 2 2 11" xfId="1182" xr:uid="{00000000-0005-0000-0000-0000BF010000}"/>
    <cellStyle name="Comma 2 2 12" xfId="1594" xr:uid="{00000000-0005-0000-0000-0000C0010000}"/>
    <cellStyle name="Comma 2 2 2" xfId="151" xr:uid="{00000000-0005-0000-0000-0000C1010000}"/>
    <cellStyle name="Comma 2 2 2 2" xfId="414" xr:uid="{00000000-0005-0000-0000-0000C2010000}"/>
    <cellStyle name="Comma 2 2 2 2 2" xfId="631" xr:uid="{00000000-0005-0000-0000-0000C3010000}"/>
    <cellStyle name="Comma 2 2 2 2 2 2" xfId="1491" xr:uid="{00000000-0005-0000-0000-0000C4010000}"/>
    <cellStyle name="Comma 2 2 2 2 3" xfId="748" xr:uid="{00000000-0005-0000-0000-0000C5010000}"/>
    <cellStyle name="Comma 2 2 2 2 3 2" xfId="1566" xr:uid="{00000000-0005-0000-0000-0000C6010000}"/>
    <cellStyle name="Comma 2 2 2 2 4" xfId="1338" xr:uid="{00000000-0005-0000-0000-0000C7010000}"/>
    <cellStyle name="Comma 2 2 2 3" xfId="599" xr:uid="{00000000-0005-0000-0000-0000C8010000}"/>
    <cellStyle name="Comma 2 2 2 3 2" xfId="1459" xr:uid="{00000000-0005-0000-0000-0000C9010000}"/>
    <cellStyle name="Comma 2 2 2 4" xfId="717" xr:uid="{00000000-0005-0000-0000-0000CA010000}"/>
    <cellStyle name="Comma 2 2 2 4 2" xfId="1535" xr:uid="{00000000-0005-0000-0000-0000CB010000}"/>
    <cellStyle name="Comma 2 2 2 5" xfId="320" xr:uid="{00000000-0005-0000-0000-0000CC010000}"/>
    <cellStyle name="Comma 2 2 2 6" xfId="949" xr:uid="{00000000-0005-0000-0000-0000CD010000}"/>
    <cellStyle name="Comma 2 2 2 7" xfId="1250" xr:uid="{00000000-0005-0000-0000-0000CE010000}"/>
    <cellStyle name="Comma 2 2 3" xfId="280" xr:uid="{00000000-0005-0000-0000-0000CF010000}"/>
    <cellStyle name="Comma 2 2 3 2" xfId="615" xr:uid="{00000000-0005-0000-0000-0000D0010000}"/>
    <cellStyle name="Comma 2 2 3 2 2" xfId="1475" xr:uid="{00000000-0005-0000-0000-0000D1010000}"/>
    <cellStyle name="Comma 2 2 3 3" xfId="732" xr:uid="{00000000-0005-0000-0000-0000D2010000}"/>
    <cellStyle name="Comma 2 2 3 3 2" xfId="1550" xr:uid="{00000000-0005-0000-0000-0000D3010000}"/>
    <cellStyle name="Comma 2 2 3 4" xfId="1216" xr:uid="{00000000-0005-0000-0000-0000D4010000}"/>
    <cellStyle name="Comma 2 2 4" xfId="382" xr:uid="{00000000-0005-0000-0000-0000D5010000}"/>
    <cellStyle name="Comma 2 2 4 2" xfId="1306" xr:uid="{00000000-0005-0000-0000-0000D6010000}"/>
    <cellStyle name="Comma 2 2 5" xfId="436" xr:uid="{00000000-0005-0000-0000-0000D7010000}"/>
    <cellStyle name="Comma 2 2 5 2" xfId="1360" xr:uid="{00000000-0005-0000-0000-0000D8010000}"/>
    <cellStyle name="Comma 2 2 6" xfId="491" xr:uid="{00000000-0005-0000-0000-0000D9010000}"/>
    <cellStyle name="Comma 2 2 6 2" xfId="1404" xr:uid="{00000000-0005-0000-0000-0000DA010000}"/>
    <cellStyle name="Comma 2 2 7" xfId="576" xr:uid="{00000000-0005-0000-0000-0000DB010000}"/>
    <cellStyle name="Comma 2 2 7 2" xfId="1439" xr:uid="{00000000-0005-0000-0000-0000DC010000}"/>
    <cellStyle name="Comma 2 2 8" xfId="701" xr:uid="{00000000-0005-0000-0000-0000DD010000}"/>
    <cellStyle name="Comma 2 2 8 2" xfId="1519" xr:uid="{00000000-0005-0000-0000-0000DE010000}"/>
    <cellStyle name="Comma 2 2 9" xfId="242" xr:uid="{00000000-0005-0000-0000-0000DF010000}"/>
    <cellStyle name="Comma 2 3" xfId="219" xr:uid="{00000000-0005-0000-0000-0000E0010000}"/>
    <cellStyle name="Comma 2 3 2" xfId="951" xr:uid="{00000000-0005-0000-0000-0000E1010000}"/>
    <cellStyle name="Comma 2 3 3" xfId="950" xr:uid="{00000000-0005-0000-0000-0000E2010000}"/>
    <cellStyle name="Comma 2 4" xfId="952" xr:uid="{00000000-0005-0000-0000-0000E3010000}"/>
    <cellStyle name="Comma 2 5" xfId="124" xr:uid="{00000000-0005-0000-0000-0000E4010000}"/>
    <cellStyle name="Comma 2 5 2" xfId="148" xr:uid="{00000000-0005-0000-0000-0000E5010000}"/>
    <cellStyle name="Comma 2 5 2 2" xfId="954" xr:uid="{00000000-0005-0000-0000-0000E6010000}"/>
    <cellStyle name="Comma 2 5 3" xfId="953" xr:uid="{00000000-0005-0000-0000-0000E7010000}"/>
    <cellStyle name="Comma 2_50-09_AP_OP_CHQ-1" xfId="955" xr:uid="{00000000-0005-0000-0000-0000E8010000}"/>
    <cellStyle name="Comma 20" xfId="347" xr:uid="{00000000-0005-0000-0000-0000E9010000}"/>
    <cellStyle name="Comma 20 2" xfId="1273" xr:uid="{00000000-0005-0000-0000-0000EA010000}"/>
    <cellStyle name="Comma 21" xfId="350" xr:uid="{00000000-0005-0000-0000-0000EB010000}"/>
    <cellStyle name="Comma 21 2" xfId="1276" xr:uid="{00000000-0005-0000-0000-0000EC010000}"/>
    <cellStyle name="Comma 22" xfId="260" xr:uid="{00000000-0005-0000-0000-0000ED010000}"/>
    <cellStyle name="Comma 22 2" xfId="1198" xr:uid="{00000000-0005-0000-0000-0000EE010000}"/>
    <cellStyle name="Comma 23" xfId="355" xr:uid="{00000000-0005-0000-0000-0000EF010000}"/>
    <cellStyle name="Comma 23 2" xfId="429" xr:uid="{00000000-0005-0000-0000-0000F0010000}"/>
    <cellStyle name="Comma 23 2 2" xfId="1353" xr:uid="{00000000-0005-0000-0000-0000F1010000}"/>
    <cellStyle name="Comma 24" xfId="458" xr:uid="{00000000-0005-0000-0000-0000F2010000}"/>
    <cellStyle name="Comma 24 2" xfId="1378" xr:uid="{00000000-0005-0000-0000-0000F3010000}"/>
    <cellStyle name="Comma 25" xfId="554" xr:uid="{00000000-0005-0000-0000-0000F4010000}"/>
    <cellStyle name="Comma 25 2" xfId="1426" xr:uid="{00000000-0005-0000-0000-0000F5010000}"/>
    <cellStyle name="Comma 26" xfId="555" xr:uid="{00000000-0005-0000-0000-0000F6010000}"/>
    <cellStyle name="Comma 26 2" xfId="1427" xr:uid="{00000000-0005-0000-0000-0000F7010000}"/>
    <cellStyle name="Comma 27" xfId="687" xr:uid="{00000000-0005-0000-0000-0000F8010000}"/>
    <cellStyle name="Comma 27 2" xfId="1505" xr:uid="{00000000-0005-0000-0000-0000F9010000}"/>
    <cellStyle name="Comma 28" xfId="691" xr:uid="{00000000-0005-0000-0000-0000FA010000}"/>
    <cellStyle name="Comma 28 2" xfId="1509" xr:uid="{00000000-0005-0000-0000-0000FB010000}"/>
    <cellStyle name="Comma 29" xfId="201" xr:uid="{00000000-0005-0000-0000-0000FC010000}"/>
    <cellStyle name="Comma 3" xfId="17" xr:uid="{00000000-0005-0000-0000-0000FD010000}"/>
    <cellStyle name="Comma 3 10" xfId="1175" xr:uid="{00000000-0005-0000-0000-0000FE010000}"/>
    <cellStyle name="Comma 3 2" xfId="126" xr:uid="{00000000-0005-0000-0000-0000FF010000}"/>
    <cellStyle name="Comma 3 2 2" xfId="150" xr:uid="{00000000-0005-0000-0000-000000020000}"/>
    <cellStyle name="Comma 3 2 2 2" xfId="633" xr:uid="{00000000-0005-0000-0000-000001020000}"/>
    <cellStyle name="Comma 3 2 2 2 2" xfId="750" xr:uid="{00000000-0005-0000-0000-000002020000}"/>
    <cellStyle name="Comma 3 2 2 2 2 2" xfId="1568" xr:uid="{00000000-0005-0000-0000-000003020000}"/>
    <cellStyle name="Comma 3 2 2 2 3" xfId="1493" xr:uid="{00000000-0005-0000-0000-000004020000}"/>
    <cellStyle name="Comma 3 2 2 3" xfId="601" xr:uid="{00000000-0005-0000-0000-000005020000}"/>
    <cellStyle name="Comma 3 2 2 3 2" xfId="1461" xr:uid="{00000000-0005-0000-0000-000006020000}"/>
    <cellStyle name="Comma 3 2 2 4" xfId="719" xr:uid="{00000000-0005-0000-0000-000007020000}"/>
    <cellStyle name="Comma 3 2 2 4 2" xfId="1537" xr:uid="{00000000-0005-0000-0000-000008020000}"/>
    <cellStyle name="Comma 3 2 2 5" xfId="398" xr:uid="{00000000-0005-0000-0000-000009020000}"/>
    <cellStyle name="Comma 3 2 2 6" xfId="958" xr:uid="{00000000-0005-0000-0000-00000A020000}"/>
    <cellStyle name="Comma 3 2 2 7" xfId="1322" xr:uid="{00000000-0005-0000-0000-00000B020000}"/>
    <cellStyle name="Comma 3 2 3" xfId="451" xr:uid="{00000000-0005-0000-0000-00000C020000}"/>
    <cellStyle name="Comma 3 2 3 2" xfId="617" xr:uid="{00000000-0005-0000-0000-00000D020000}"/>
    <cellStyle name="Comma 3 2 3 2 2" xfId="1477" xr:uid="{00000000-0005-0000-0000-00000E020000}"/>
    <cellStyle name="Comma 3 2 3 3" xfId="734" xr:uid="{00000000-0005-0000-0000-00000F020000}"/>
    <cellStyle name="Comma 3 2 3 3 2" xfId="1552" xr:uid="{00000000-0005-0000-0000-000010020000}"/>
    <cellStyle name="Comma 3 2 3 4" xfId="1372" xr:uid="{00000000-0005-0000-0000-000011020000}"/>
    <cellStyle name="Comma 3 2 4" xfId="578" xr:uid="{00000000-0005-0000-0000-000012020000}"/>
    <cellStyle name="Comma 3 2 4 2" xfId="1441" xr:uid="{00000000-0005-0000-0000-000013020000}"/>
    <cellStyle name="Comma 3 2 5" xfId="703" xr:uid="{00000000-0005-0000-0000-000014020000}"/>
    <cellStyle name="Comma 3 2 5 2" xfId="1521" xr:uid="{00000000-0005-0000-0000-000015020000}"/>
    <cellStyle name="Comma 3 2 6" xfId="299" xr:uid="{00000000-0005-0000-0000-000016020000}"/>
    <cellStyle name="Comma 3 2 7" xfId="957" xr:uid="{00000000-0005-0000-0000-000017020000}"/>
    <cellStyle name="Comma 3 2 8" xfId="1234" xr:uid="{00000000-0005-0000-0000-000018020000}"/>
    <cellStyle name="Comma 3 3" xfId="131" xr:uid="{00000000-0005-0000-0000-000019020000}"/>
    <cellStyle name="Comma 3 3 2" xfId="468" xr:uid="{00000000-0005-0000-0000-00001A020000}"/>
    <cellStyle name="Comma 3 3 2 2" xfId="622" xr:uid="{00000000-0005-0000-0000-00001B020000}"/>
    <cellStyle name="Comma 3 3 2 2 2" xfId="1482" xr:uid="{00000000-0005-0000-0000-00001C020000}"/>
    <cellStyle name="Comma 3 3 2 3" xfId="739" xr:uid="{00000000-0005-0000-0000-00001D020000}"/>
    <cellStyle name="Comma 3 3 2 3 2" xfId="1557" xr:uid="{00000000-0005-0000-0000-00001E020000}"/>
    <cellStyle name="Comma 3 3 2 4" xfId="1387" xr:uid="{00000000-0005-0000-0000-00001F020000}"/>
    <cellStyle name="Comma 3 3 3" xfId="586" xr:uid="{00000000-0005-0000-0000-000020020000}"/>
    <cellStyle name="Comma 3 3 3 2" xfId="1446" xr:uid="{00000000-0005-0000-0000-000021020000}"/>
    <cellStyle name="Comma 3 3 4" xfId="708" xr:uid="{00000000-0005-0000-0000-000022020000}"/>
    <cellStyle name="Comma 3 3 4 2" xfId="1526" xr:uid="{00000000-0005-0000-0000-000023020000}"/>
    <cellStyle name="Comma 3 3 5" xfId="263" xr:uid="{00000000-0005-0000-0000-000024020000}"/>
    <cellStyle name="Comma 3 3 6" xfId="959" xr:uid="{00000000-0005-0000-0000-000025020000}"/>
    <cellStyle name="Comma 3 3 7" xfId="1201" xr:uid="{00000000-0005-0000-0000-000026020000}"/>
    <cellStyle name="Comma 3 4" xfId="364" xr:uid="{00000000-0005-0000-0000-000027020000}"/>
    <cellStyle name="Comma 3 4 2" xfId="606" xr:uid="{00000000-0005-0000-0000-000028020000}"/>
    <cellStyle name="Comma 3 4 2 2" xfId="1466" xr:uid="{00000000-0005-0000-0000-000029020000}"/>
    <cellStyle name="Comma 3 4 3" xfId="723" xr:uid="{00000000-0005-0000-0000-00002A020000}"/>
    <cellStyle name="Comma 3 4 3 2" xfId="1541" xr:uid="{00000000-0005-0000-0000-00002B020000}"/>
    <cellStyle name="Comma 3 4 4" xfId="960" xr:uid="{00000000-0005-0000-0000-00002C020000}"/>
    <cellStyle name="Comma 3 4 5" xfId="1288" xr:uid="{00000000-0005-0000-0000-00002D020000}"/>
    <cellStyle name="Comma 3 5" xfId="441" xr:uid="{00000000-0005-0000-0000-00002E020000}"/>
    <cellStyle name="Comma 3 5 2" xfId="1364" xr:uid="{00000000-0005-0000-0000-00002F020000}"/>
    <cellStyle name="Comma 3 6" xfId="556" xr:uid="{00000000-0005-0000-0000-000030020000}"/>
    <cellStyle name="Comma 3 6 2" xfId="1428" xr:uid="{00000000-0005-0000-0000-000031020000}"/>
    <cellStyle name="Comma 3 7" xfId="692" xr:uid="{00000000-0005-0000-0000-000032020000}"/>
    <cellStyle name="Comma 3 7 2" xfId="1510" xr:uid="{00000000-0005-0000-0000-000033020000}"/>
    <cellStyle name="Comma 3 8" xfId="220" xr:uid="{00000000-0005-0000-0000-000034020000}"/>
    <cellStyle name="Comma 3 9" xfId="956" xr:uid="{00000000-0005-0000-0000-000035020000}"/>
    <cellStyle name="Comma 30" xfId="202" xr:uid="{00000000-0005-0000-0000-000036020000}"/>
    <cellStyle name="Comma 31" xfId="760" xr:uid="{00000000-0005-0000-0000-000037020000}"/>
    <cellStyle name="Comma 32" xfId="762" xr:uid="{00000000-0005-0000-0000-000038020000}"/>
    <cellStyle name="Comma 33" xfId="938" xr:uid="{00000000-0005-0000-0000-000039020000}"/>
    <cellStyle name="Comma 34" xfId="1149" xr:uid="{00000000-0005-0000-0000-00003A020000}"/>
    <cellStyle name="Comma 35" xfId="1152" xr:uid="{00000000-0005-0000-0000-00003B020000}"/>
    <cellStyle name="Comma 36" xfId="1502" xr:uid="{00000000-0005-0000-0000-00003C020000}"/>
    <cellStyle name="Comma 37" xfId="1583" xr:uid="{00000000-0005-0000-0000-00003D020000}"/>
    <cellStyle name="Comma 38" xfId="1585" xr:uid="{00000000-0005-0000-0000-00003E020000}"/>
    <cellStyle name="Comma 39" xfId="1504" xr:uid="{00000000-0005-0000-0000-00003F020000}"/>
    <cellStyle name="Comma 4" xfId="18" xr:uid="{00000000-0005-0000-0000-000040020000}"/>
    <cellStyle name="Comma 4 10" xfId="213" xr:uid="{00000000-0005-0000-0000-000041020000}"/>
    <cellStyle name="Comma 4 11" xfId="961" xr:uid="{00000000-0005-0000-0000-000042020000}"/>
    <cellStyle name="Comma 4 2" xfId="132" xr:uid="{00000000-0005-0000-0000-000043020000}"/>
    <cellStyle name="Comma 4 2 10" xfId="243" xr:uid="{00000000-0005-0000-0000-000044020000}"/>
    <cellStyle name="Comma 4 2 11" xfId="1183" xr:uid="{00000000-0005-0000-0000-000045020000}"/>
    <cellStyle name="Comma 4 2 2" xfId="324" xr:uid="{00000000-0005-0000-0000-000046020000}"/>
    <cellStyle name="Comma 4 2 2 2" xfId="417" xr:uid="{00000000-0005-0000-0000-000047020000}"/>
    <cellStyle name="Comma 4 2 2 2 2" xfId="634" xr:uid="{00000000-0005-0000-0000-000048020000}"/>
    <cellStyle name="Comma 4 2 2 2 2 2" xfId="751" xr:uid="{00000000-0005-0000-0000-000049020000}"/>
    <cellStyle name="Comma 4 2 2 2 2 2 2" xfId="1569" xr:uid="{00000000-0005-0000-0000-00004A020000}"/>
    <cellStyle name="Comma 4 2 2 2 2 3" xfId="1494" xr:uid="{00000000-0005-0000-0000-00004B020000}"/>
    <cellStyle name="Comma 4 2 2 2 3" xfId="602" xr:uid="{00000000-0005-0000-0000-00004C020000}"/>
    <cellStyle name="Comma 4 2 2 2 3 2" xfId="1462" xr:uid="{00000000-0005-0000-0000-00004D020000}"/>
    <cellStyle name="Comma 4 2 2 2 4" xfId="720" xr:uid="{00000000-0005-0000-0000-00004E020000}"/>
    <cellStyle name="Comma 4 2 2 2 4 2" xfId="1538" xr:uid="{00000000-0005-0000-0000-00004F020000}"/>
    <cellStyle name="Comma 4 2 2 2 5" xfId="1341" xr:uid="{00000000-0005-0000-0000-000050020000}"/>
    <cellStyle name="Comma 4 2 2 3" xfId="492" xr:uid="{00000000-0005-0000-0000-000051020000}"/>
    <cellStyle name="Comma 4 2 2 3 2" xfId="618" xr:uid="{00000000-0005-0000-0000-000052020000}"/>
    <cellStyle name="Comma 4 2 2 3 2 2" xfId="1478" xr:uid="{00000000-0005-0000-0000-000053020000}"/>
    <cellStyle name="Comma 4 2 2 3 3" xfId="735" xr:uid="{00000000-0005-0000-0000-000054020000}"/>
    <cellStyle name="Comma 4 2 2 3 3 2" xfId="1553" xr:uid="{00000000-0005-0000-0000-000055020000}"/>
    <cellStyle name="Comma 4 2 2 3 4" xfId="1405" xr:uid="{00000000-0005-0000-0000-000056020000}"/>
    <cellStyle name="Comma 4 2 2 4" xfId="581" xr:uid="{00000000-0005-0000-0000-000057020000}"/>
    <cellStyle name="Comma 4 2 2 4 2" xfId="1442" xr:uid="{00000000-0005-0000-0000-000058020000}"/>
    <cellStyle name="Comma 4 2 2 5" xfId="704" xr:uid="{00000000-0005-0000-0000-000059020000}"/>
    <cellStyle name="Comma 4 2 2 5 2" xfId="1522" xr:uid="{00000000-0005-0000-0000-00005A020000}"/>
    <cellStyle name="Comma 4 2 2 6" xfId="962" xr:uid="{00000000-0005-0000-0000-00005B020000}"/>
    <cellStyle name="Comma 4 2 2 7" xfId="1253" xr:uid="{00000000-0005-0000-0000-00005C020000}"/>
    <cellStyle name="Comma 4 2 3" xfId="266" xr:uid="{00000000-0005-0000-0000-00005D020000}"/>
    <cellStyle name="Comma 4 2 3 2" xfId="625" xr:uid="{00000000-0005-0000-0000-00005E020000}"/>
    <cellStyle name="Comma 4 2 3 2 2" xfId="742" xr:uid="{00000000-0005-0000-0000-00005F020000}"/>
    <cellStyle name="Comma 4 2 3 2 2 2" xfId="1560" xr:uid="{00000000-0005-0000-0000-000060020000}"/>
    <cellStyle name="Comma 4 2 3 2 3" xfId="1485" xr:uid="{00000000-0005-0000-0000-000061020000}"/>
    <cellStyle name="Comma 4 2 3 3" xfId="591" xr:uid="{00000000-0005-0000-0000-000062020000}"/>
    <cellStyle name="Comma 4 2 3 3 2" xfId="1451" xr:uid="{00000000-0005-0000-0000-000063020000}"/>
    <cellStyle name="Comma 4 2 3 4" xfId="711" xr:uid="{00000000-0005-0000-0000-000064020000}"/>
    <cellStyle name="Comma 4 2 3 4 2" xfId="1529" xr:uid="{00000000-0005-0000-0000-000065020000}"/>
    <cellStyle name="Comma 4 2 3 5" xfId="1204" xr:uid="{00000000-0005-0000-0000-000066020000}"/>
    <cellStyle name="Comma 4 2 4" xfId="370" xr:uid="{00000000-0005-0000-0000-000067020000}"/>
    <cellStyle name="Comma 4 2 4 2" xfId="595" xr:uid="{00000000-0005-0000-0000-000068020000}"/>
    <cellStyle name="Comma 4 2 4 2 2" xfId="627" xr:uid="{00000000-0005-0000-0000-000069020000}"/>
    <cellStyle name="Comma 4 2 4 2 2 2" xfId="744" xr:uid="{00000000-0005-0000-0000-00006A020000}"/>
    <cellStyle name="Comma 4 2 4 2 2 2 2" xfId="1562" xr:uid="{00000000-0005-0000-0000-00006B020000}"/>
    <cellStyle name="Comma 4 2 4 2 2 3" xfId="1487" xr:uid="{00000000-0005-0000-0000-00006C020000}"/>
    <cellStyle name="Comma 4 2 4 2 3" xfId="713" xr:uid="{00000000-0005-0000-0000-00006D020000}"/>
    <cellStyle name="Comma 4 2 4 2 3 2" xfId="1531" xr:uid="{00000000-0005-0000-0000-00006E020000}"/>
    <cellStyle name="Comma 4 2 4 2 4" xfId="1455" xr:uid="{00000000-0005-0000-0000-00006F020000}"/>
    <cellStyle name="Comma 4 2 4 3" xfId="611" xr:uid="{00000000-0005-0000-0000-000070020000}"/>
    <cellStyle name="Comma 4 2 4 3 2" xfId="728" xr:uid="{00000000-0005-0000-0000-000071020000}"/>
    <cellStyle name="Comma 4 2 4 3 2 2" xfId="1546" xr:uid="{00000000-0005-0000-0000-000072020000}"/>
    <cellStyle name="Comma 4 2 4 3 3" xfId="1471" xr:uid="{00000000-0005-0000-0000-000073020000}"/>
    <cellStyle name="Comma 4 2 4 4" xfId="572" xr:uid="{00000000-0005-0000-0000-000074020000}"/>
    <cellStyle name="Comma 4 2 4 4 2" xfId="1435" xr:uid="{00000000-0005-0000-0000-000075020000}"/>
    <cellStyle name="Comma 4 2 4 5" xfId="697" xr:uid="{00000000-0005-0000-0000-000076020000}"/>
    <cellStyle name="Comma 4 2 4 5 2" xfId="1515" xr:uid="{00000000-0005-0000-0000-000077020000}"/>
    <cellStyle name="Comma 4 2 4 6" xfId="1294" xr:uid="{00000000-0005-0000-0000-000078020000}"/>
    <cellStyle name="Comma 4 2 5" xfId="434" xr:uid="{00000000-0005-0000-0000-000079020000}"/>
    <cellStyle name="Comma 4 2 5 2" xfId="643" xr:uid="{00000000-0005-0000-0000-00007A020000}"/>
    <cellStyle name="Comma 4 2 5 2 2" xfId="1500" xr:uid="{00000000-0005-0000-0000-00007B020000}"/>
    <cellStyle name="Comma 4 2 5 3" xfId="755" xr:uid="{00000000-0005-0000-0000-00007C020000}"/>
    <cellStyle name="Comma 4 2 5 3 2" xfId="1573" xr:uid="{00000000-0005-0000-0000-00007D020000}"/>
    <cellStyle name="Comma 4 2 5 4" xfId="1358" xr:uid="{00000000-0005-0000-0000-00007E020000}"/>
    <cellStyle name="Comma 4 2 6" xfId="439" xr:uid="{00000000-0005-0000-0000-00007F020000}"/>
    <cellStyle name="Comma 4 2 6 2" xfId="609" xr:uid="{00000000-0005-0000-0000-000080020000}"/>
    <cellStyle name="Comma 4 2 6 2 2" xfId="1469" xr:uid="{00000000-0005-0000-0000-000081020000}"/>
    <cellStyle name="Comma 4 2 6 3" xfId="726" xr:uid="{00000000-0005-0000-0000-000082020000}"/>
    <cellStyle name="Comma 4 2 6 3 2" xfId="1544" xr:uid="{00000000-0005-0000-0000-000083020000}"/>
    <cellStyle name="Comma 4 2 6 4" xfId="1362" xr:uid="{00000000-0005-0000-0000-000084020000}"/>
    <cellStyle name="Comma 4 2 7" xfId="457" xr:uid="{00000000-0005-0000-0000-000085020000}"/>
    <cellStyle name="Comma 4 2 7 2" xfId="1377" xr:uid="{00000000-0005-0000-0000-000086020000}"/>
    <cellStyle name="Comma 4 2 8" xfId="561" xr:uid="{00000000-0005-0000-0000-000087020000}"/>
    <cellStyle name="Comma 4 2 8 2" xfId="1431" xr:uid="{00000000-0005-0000-0000-000088020000}"/>
    <cellStyle name="Comma 4 2 9" xfId="695" xr:uid="{00000000-0005-0000-0000-000089020000}"/>
    <cellStyle name="Comma 4 2 9 2" xfId="1513" xr:uid="{00000000-0005-0000-0000-00008A020000}"/>
    <cellStyle name="Comma 4 3" xfId="247" xr:uid="{00000000-0005-0000-0000-00008B020000}"/>
    <cellStyle name="Comma 4 3 2" xfId="292" xr:uid="{00000000-0005-0000-0000-00008C020000}"/>
    <cellStyle name="Comma 4 3 2 2" xfId="507" xr:uid="{00000000-0005-0000-0000-00008D020000}"/>
    <cellStyle name="Comma 4 3 2 2 2" xfId="1420" xr:uid="{00000000-0005-0000-0000-00008E020000}"/>
    <cellStyle name="Comma 4 3 2 3" xfId="623" xr:uid="{00000000-0005-0000-0000-00008F020000}"/>
    <cellStyle name="Comma 4 3 2 3 2" xfId="1483" xr:uid="{00000000-0005-0000-0000-000090020000}"/>
    <cellStyle name="Comma 4 3 2 4" xfId="740" xr:uid="{00000000-0005-0000-0000-000091020000}"/>
    <cellStyle name="Comma 4 3 2 4 2" xfId="1558" xr:uid="{00000000-0005-0000-0000-000092020000}"/>
    <cellStyle name="Comma 4 3 2 5" xfId="1228" xr:uid="{00000000-0005-0000-0000-000093020000}"/>
    <cellStyle name="Comma 4 3 3" xfId="392" xr:uid="{00000000-0005-0000-0000-000094020000}"/>
    <cellStyle name="Comma 4 3 3 2" xfId="1316" xr:uid="{00000000-0005-0000-0000-000095020000}"/>
    <cellStyle name="Comma 4 3 4" xfId="463" xr:uid="{00000000-0005-0000-0000-000096020000}"/>
    <cellStyle name="Comma 4 3 4 2" xfId="1382" xr:uid="{00000000-0005-0000-0000-000097020000}"/>
    <cellStyle name="Comma 4 3 5" xfId="589" xr:uid="{00000000-0005-0000-0000-000098020000}"/>
    <cellStyle name="Comma 4 3 5 2" xfId="1449" xr:uid="{00000000-0005-0000-0000-000099020000}"/>
    <cellStyle name="Comma 4 3 6" xfId="709" xr:uid="{00000000-0005-0000-0000-00009A020000}"/>
    <cellStyle name="Comma 4 3 6 2" xfId="1527" xr:uid="{00000000-0005-0000-0000-00009B020000}"/>
    <cellStyle name="Comma 4 3 7" xfId="963" xr:uid="{00000000-0005-0000-0000-00009C020000}"/>
    <cellStyle name="Comma 4 3 8" xfId="1186" xr:uid="{00000000-0005-0000-0000-00009D020000}"/>
    <cellStyle name="Comma 4 4" xfId="244" xr:uid="{00000000-0005-0000-0000-00009E020000}"/>
    <cellStyle name="Comma 4 4 2" xfId="301" xr:uid="{00000000-0005-0000-0000-00009F020000}"/>
    <cellStyle name="Comma 4 4 2 2" xfId="1236" xr:uid="{00000000-0005-0000-0000-0000A0020000}"/>
    <cellStyle name="Comma 4 4 3" xfId="400" xr:uid="{00000000-0005-0000-0000-0000A1020000}"/>
    <cellStyle name="Comma 4 4 3 2" xfId="1324" xr:uid="{00000000-0005-0000-0000-0000A2020000}"/>
    <cellStyle name="Comma 4 4 4" xfId="490" xr:uid="{00000000-0005-0000-0000-0000A3020000}"/>
    <cellStyle name="Comma 4 4 4 2" xfId="1403" xr:uid="{00000000-0005-0000-0000-0000A4020000}"/>
    <cellStyle name="Comma 4 4 5" xfId="607" xr:uid="{00000000-0005-0000-0000-0000A5020000}"/>
    <cellStyle name="Comma 4 4 5 2" xfId="1467" xr:uid="{00000000-0005-0000-0000-0000A6020000}"/>
    <cellStyle name="Comma 4 4 6" xfId="724" xr:uid="{00000000-0005-0000-0000-0000A7020000}"/>
    <cellStyle name="Comma 4 4 6 2" xfId="1542" xr:uid="{00000000-0005-0000-0000-0000A8020000}"/>
    <cellStyle name="Comma 4 4 7" xfId="1184" xr:uid="{00000000-0005-0000-0000-0000A9020000}"/>
    <cellStyle name="Comma 4 5" xfId="267" xr:uid="{00000000-0005-0000-0000-0000AA020000}"/>
    <cellStyle name="Comma 4 5 2" xfId="1205" xr:uid="{00000000-0005-0000-0000-0000AB020000}"/>
    <cellStyle name="Comma 4 6" xfId="235" xr:uid="{00000000-0005-0000-0000-0000AC020000}"/>
    <cellStyle name="Comma 4 6 2" xfId="597" xr:uid="{00000000-0005-0000-0000-0000AD020000}"/>
    <cellStyle name="Comma 4 6 2 2" xfId="629" xr:uid="{00000000-0005-0000-0000-0000AE020000}"/>
    <cellStyle name="Comma 4 6 2 2 2" xfId="746" xr:uid="{00000000-0005-0000-0000-0000AF020000}"/>
    <cellStyle name="Comma 4 6 2 2 2 2" xfId="1564" xr:uid="{00000000-0005-0000-0000-0000B0020000}"/>
    <cellStyle name="Comma 4 6 2 2 3" xfId="1489" xr:uid="{00000000-0005-0000-0000-0000B1020000}"/>
    <cellStyle name="Comma 4 6 2 3" xfId="715" xr:uid="{00000000-0005-0000-0000-0000B2020000}"/>
    <cellStyle name="Comma 4 6 2 3 2" xfId="1533" xr:uid="{00000000-0005-0000-0000-0000B3020000}"/>
    <cellStyle name="Comma 4 6 2 4" xfId="1457" xr:uid="{00000000-0005-0000-0000-0000B4020000}"/>
    <cellStyle name="Comma 4 6 3" xfId="613" xr:uid="{00000000-0005-0000-0000-0000B5020000}"/>
    <cellStyle name="Comma 4 6 3 2" xfId="730" xr:uid="{00000000-0005-0000-0000-0000B6020000}"/>
    <cellStyle name="Comma 4 6 3 2 2" xfId="1548" xr:uid="{00000000-0005-0000-0000-0000B7020000}"/>
    <cellStyle name="Comma 4 6 3 3" xfId="1473" xr:uid="{00000000-0005-0000-0000-0000B8020000}"/>
    <cellStyle name="Comma 4 6 4" xfId="574" xr:uid="{00000000-0005-0000-0000-0000B9020000}"/>
    <cellStyle name="Comma 4 6 4 2" xfId="1437" xr:uid="{00000000-0005-0000-0000-0000BA020000}"/>
    <cellStyle name="Comma 4 6 5" xfId="699" xr:uid="{00000000-0005-0000-0000-0000BB020000}"/>
    <cellStyle name="Comma 4 6 5 2" xfId="1517" xr:uid="{00000000-0005-0000-0000-0000BC020000}"/>
    <cellStyle name="Comma 4 6 6" xfId="1178" xr:uid="{00000000-0005-0000-0000-0000BD020000}"/>
    <cellStyle name="Comma 4 7" xfId="446" xr:uid="{00000000-0005-0000-0000-0000BE020000}"/>
    <cellStyle name="Comma 4 7 2" xfId="1368" xr:uid="{00000000-0005-0000-0000-0000BF020000}"/>
    <cellStyle name="Comma 4 8" xfId="558" xr:uid="{00000000-0005-0000-0000-0000C0020000}"/>
    <cellStyle name="Comma 4 8 2" xfId="1429" xr:uid="{00000000-0005-0000-0000-0000C1020000}"/>
    <cellStyle name="Comma 4 9" xfId="693" xr:uid="{00000000-0005-0000-0000-0000C2020000}"/>
    <cellStyle name="Comma 4 9 2" xfId="1511" xr:uid="{00000000-0005-0000-0000-0000C3020000}"/>
    <cellStyle name="Comma 40" xfId="1577" xr:uid="{00000000-0005-0000-0000-0000C4020000}"/>
    <cellStyle name="Comma 41" xfId="1578" xr:uid="{00000000-0005-0000-0000-0000C5020000}"/>
    <cellStyle name="Comma 42" xfId="1588" xr:uid="{00000000-0005-0000-0000-0000C6020000}"/>
    <cellStyle name="Comma 43" xfId="1592" xr:uid="{00000000-0005-0000-0000-0000C7020000}"/>
    <cellStyle name="Comma 5" xfId="19" xr:uid="{00000000-0005-0000-0000-0000C8020000}"/>
    <cellStyle name="Comma 5 10" xfId="215" xr:uid="{00000000-0005-0000-0000-0000C9020000}"/>
    <cellStyle name="Comma 5 11" xfId="964" xr:uid="{00000000-0005-0000-0000-0000CA020000}"/>
    <cellStyle name="Comma 5 2" xfId="20" xr:uid="{00000000-0005-0000-0000-0000CB020000}"/>
    <cellStyle name="Comma 5 2 2" xfId="134" xr:uid="{00000000-0005-0000-0000-0000CC020000}"/>
    <cellStyle name="Comma 5 2 2 2" xfId="630" xr:uid="{00000000-0005-0000-0000-0000CD020000}"/>
    <cellStyle name="Comma 5 2 2 2 2" xfId="1490" xr:uid="{00000000-0005-0000-0000-0000CE020000}"/>
    <cellStyle name="Comma 5 2 2 3" xfId="747" xr:uid="{00000000-0005-0000-0000-0000CF020000}"/>
    <cellStyle name="Comma 5 2 2 3 2" xfId="1565" xr:uid="{00000000-0005-0000-0000-0000D0020000}"/>
    <cellStyle name="Comma 5 2 2 4" xfId="284" xr:uid="{00000000-0005-0000-0000-0000D1020000}"/>
    <cellStyle name="Comma 5 2 2 5" xfId="1220" xr:uid="{00000000-0005-0000-0000-0000D2020000}"/>
    <cellStyle name="Comma 5 2 3" xfId="385" xr:uid="{00000000-0005-0000-0000-0000D3020000}"/>
    <cellStyle name="Comma 5 2 3 2" xfId="1309" xr:uid="{00000000-0005-0000-0000-0000D4020000}"/>
    <cellStyle name="Comma 5 2 4" xfId="460" xr:uid="{00000000-0005-0000-0000-0000D5020000}"/>
    <cellStyle name="Comma 5 2 4 2" xfId="1379" xr:uid="{00000000-0005-0000-0000-0000D6020000}"/>
    <cellStyle name="Comma 5 2 5" xfId="598" xr:uid="{00000000-0005-0000-0000-0000D7020000}"/>
    <cellStyle name="Comma 5 2 5 2" xfId="1458" xr:uid="{00000000-0005-0000-0000-0000D8020000}"/>
    <cellStyle name="Comma 5 2 6" xfId="716" xr:uid="{00000000-0005-0000-0000-0000D9020000}"/>
    <cellStyle name="Comma 5 2 6 2" xfId="1534" xr:uid="{00000000-0005-0000-0000-0000DA020000}"/>
    <cellStyle name="Comma 5 2 7" xfId="250" xr:uid="{00000000-0005-0000-0000-0000DB020000}"/>
    <cellStyle name="Comma 5 2 8" xfId="965" xr:uid="{00000000-0005-0000-0000-0000DC020000}"/>
    <cellStyle name="Comma 5 2 9" xfId="1189" xr:uid="{00000000-0005-0000-0000-0000DD020000}"/>
    <cellStyle name="Comma 5 3" xfId="133" xr:uid="{00000000-0005-0000-0000-0000DE020000}"/>
    <cellStyle name="Comma 5 3 2" xfId="401" xr:uid="{00000000-0005-0000-0000-0000DF020000}"/>
    <cellStyle name="Comma 5 3 2 2" xfId="1325" xr:uid="{00000000-0005-0000-0000-0000E0020000}"/>
    <cellStyle name="Comma 5 3 3" xfId="637" xr:uid="{00000000-0005-0000-0000-0000E1020000}"/>
    <cellStyle name="Comma 5 3 3 2" xfId="1497" xr:uid="{00000000-0005-0000-0000-0000E2020000}"/>
    <cellStyle name="Comma 5 3 4" xfId="753" xr:uid="{00000000-0005-0000-0000-0000E3020000}"/>
    <cellStyle name="Comma 5 3 4 2" xfId="1571" xr:uid="{00000000-0005-0000-0000-0000E4020000}"/>
    <cellStyle name="Comma 5 3 5" xfId="303" xr:uid="{00000000-0005-0000-0000-0000E5020000}"/>
    <cellStyle name="Comma 5 3 6" xfId="966" xr:uid="{00000000-0005-0000-0000-0000E6020000}"/>
    <cellStyle name="Comma 5 3 7" xfId="1237" xr:uid="{00000000-0005-0000-0000-0000E7020000}"/>
    <cellStyle name="Comma 5 4" xfId="276" xr:uid="{00000000-0005-0000-0000-0000E8020000}"/>
    <cellStyle name="Comma 5 4 2" xfId="639" xr:uid="{00000000-0005-0000-0000-0000E9020000}"/>
    <cellStyle name="Comma 5 4 2 2" xfId="1499" xr:uid="{00000000-0005-0000-0000-0000EA020000}"/>
    <cellStyle name="Comma 5 4 3" xfId="754" xr:uid="{00000000-0005-0000-0000-0000EB020000}"/>
    <cellStyle name="Comma 5 4 3 2" xfId="1572" xr:uid="{00000000-0005-0000-0000-0000EC020000}"/>
    <cellStyle name="Comma 5 4 4" xfId="1213" xr:uid="{00000000-0005-0000-0000-0000ED020000}"/>
    <cellStyle name="Comma 5 5" xfId="237" xr:uid="{00000000-0005-0000-0000-0000EE020000}"/>
    <cellStyle name="Comma 5 5 2" xfId="378" xr:uid="{00000000-0005-0000-0000-0000EF020000}"/>
    <cellStyle name="Comma 5 5 2 2" xfId="1302" xr:uid="{00000000-0005-0000-0000-0000F0020000}"/>
    <cellStyle name="Comma 5 5 3" xfId="614" xr:uid="{00000000-0005-0000-0000-0000F1020000}"/>
    <cellStyle name="Comma 5 5 3 2" xfId="1474" xr:uid="{00000000-0005-0000-0000-0000F2020000}"/>
    <cellStyle name="Comma 5 5 4" xfId="731" xr:uid="{00000000-0005-0000-0000-0000F3020000}"/>
    <cellStyle name="Comma 5 5 4 2" xfId="1549" xr:uid="{00000000-0005-0000-0000-0000F4020000}"/>
    <cellStyle name="Comma 5 5 5" xfId="1179" xr:uid="{00000000-0005-0000-0000-0000F5020000}"/>
    <cellStyle name="Comma 5 6" xfId="435" xr:uid="{00000000-0005-0000-0000-0000F6020000}"/>
    <cellStyle name="Comma 5 6 2" xfId="1359" xr:uid="{00000000-0005-0000-0000-0000F7020000}"/>
    <cellStyle name="Comma 5 7" xfId="448" xr:uid="{00000000-0005-0000-0000-0000F8020000}"/>
    <cellStyle name="Comma 5 7 2" xfId="1370" xr:uid="{00000000-0005-0000-0000-0000F9020000}"/>
    <cellStyle name="Comma 5 8" xfId="575" xr:uid="{00000000-0005-0000-0000-0000FA020000}"/>
    <cellStyle name="Comma 5 8 2" xfId="1438" xr:uid="{00000000-0005-0000-0000-0000FB020000}"/>
    <cellStyle name="Comma 5 9" xfId="700" xr:uid="{00000000-0005-0000-0000-0000FC020000}"/>
    <cellStyle name="Comma 5 9 2" xfId="1518" xr:uid="{00000000-0005-0000-0000-0000FD020000}"/>
    <cellStyle name="Comma 6" xfId="21" xr:uid="{00000000-0005-0000-0000-0000FE020000}"/>
    <cellStyle name="Comma 6 10" xfId="577" xr:uid="{00000000-0005-0000-0000-0000FF020000}"/>
    <cellStyle name="Comma 6 10 2" xfId="1440" xr:uid="{00000000-0005-0000-0000-000000030000}"/>
    <cellStyle name="Comma 6 11" xfId="702" xr:uid="{00000000-0005-0000-0000-000001030000}"/>
    <cellStyle name="Comma 6 11 2" xfId="1520" xr:uid="{00000000-0005-0000-0000-000002030000}"/>
    <cellStyle name="Comma 6 12" xfId="240" xr:uid="{00000000-0005-0000-0000-000003030000}"/>
    <cellStyle name="Comma 6 13" xfId="967" xr:uid="{00000000-0005-0000-0000-000004030000}"/>
    <cellStyle name="Comma 6 14" xfId="1180" xr:uid="{00000000-0005-0000-0000-000005030000}"/>
    <cellStyle name="Comma 6 2" xfId="135" xr:uid="{00000000-0005-0000-0000-000006030000}"/>
    <cellStyle name="Comma 6 2 10" xfId="1207" xr:uid="{00000000-0005-0000-0000-000007030000}"/>
    <cellStyle name="Comma 6 2 2" xfId="259" xr:uid="{00000000-0005-0000-0000-000008030000}"/>
    <cellStyle name="Comma 6 2 2 2" xfId="287" xr:uid="{00000000-0005-0000-0000-000009030000}"/>
    <cellStyle name="Comma 6 2 2 2 2" xfId="1223" xr:uid="{00000000-0005-0000-0000-00000A030000}"/>
    <cellStyle name="Comma 6 2 2 3" xfId="388" xr:uid="{00000000-0005-0000-0000-00000B030000}"/>
    <cellStyle name="Comma 6 2 2 3 2" xfId="1312" xr:uid="{00000000-0005-0000-0000-00000C030000}"/>
    <cellStyle name="Comma 6 2 2 4" xfId="632" xr:uid="{00000000-0005-0000-0000-00000D030000}"/>
    <cellStyle name="Comma 6 2 2 4 2" xfId="1492" xr:uid="{00000000-0005-0000-0000-00000E030000}"/>
    <cellStyle name="Comma 6 2 2 5" xfId="749" xr:uid="{00000000-0005-0000-0000-00000F030000}"/>
    <cellStyle name="Comma 6 2 2 5 2" xfId="1567" xr:uid="{00000000-0005-0000-0000-000010030000}"/>
    <cellStyle name="Comma 6 2 2 6" xfId="1197" xr:uid="{00000000-0005-0000-0000-000011030000}"/>
    <cellStyle name="Comma 6 2 3" xfId="318" xr:uid="{00000000-0005-0000-0000-000012030000}"/>
    <cellStyle name="Comma 6 2 3 2" xfId="412" xr:uid="{00000000-0005-0000-0000-000013030000}"/>
    <cellStyle name="Comma 6 2 3 2 2" xfId="1336" xr:uid="{00000000-0005-0000-0000-000014030000}"/>
    <cellStyle name="Comma 6 2 3 3" xfId="1248" xr:uid="{00000000-0005-0000-0000-000015030000}"/>
    <cellStyle name="Comma 6 2 4" xfId="372" xr:uid="{00000000-0005-0000-0000-000016030000}"/>
    <cellStyle name="Comma 6 2 4 2" xfId="1296" xr:uid="{00000000-0005-0000-0000-000017030000}"/>
    <cellStyle name="Comma 6 2 5" xfId="464" xr:uid="{00000000-0005-0000-0000-000018030000}"/>
    <cellStyle name="Comma 6 2 5 2" xfId="1383" xr:uid="{00000000-0005-0000-0000-000019030000}"/>
    <cellStyle name="Comma 6 2 6" xfId="600" xr:uid="{00000000-0005-0000-0000-00001A030000}"/>
    <cellStyle name="Comma 6 2 6 2" xfId="1460" xr:uid="{00000000-0005-0000-0000-00001B030000}"/>
    <cellStyle name="Comma 6 2 7" xfId="718" xr:uid="{00000000-0005-0000-0000-00001C030000}"/>
    <cellStyle name="Comma 6 2 7 2" xfId="1536" xr:uid="{00000000-0005-0000-0000-00001D030000}"/>
    <cellStyle name="Comma 6 2 8" xfId="269" xr:uid="{00000000-0005-0000-0000-00001E030000}"/>
    <cellStyle name="Comma 6 2 9" xfId="968" xr:uid="{00000000-0005-0000-0000-00001F030000}"/>
    <cellStyle name="Comma 6 3" xfId="298" xr:uid="{00000000-0005-0000-0000-000020030000}"/>
    <cellStyle name="Comma 6 3 2" xfId="397" xr:uid="{00000000-0005-0000-0000-000021030000}"/>
    <cellStyle name="Comma 6 3 2 2" xfId="1321" xr:uid="{00000000-0005-0000-0000-000022030000}"/>
    <cellStyle name="Comma 6 3 3" xfId="502" xr:uid="{00000000-0005-0000-0000-000023030000}"/>
    <cellStyle name="Comma 6 3 3 2" xfId="1415" xr:uid="{00000000-0005-0000-0000-000024030000}"/>
    <cellStyle name="Comma 6 3 4" xfId="616" xr:uid="{00000000-0005-0000-0000-000025030000}"/>
    <cellStyle name="Comma 6 3 4 2" xfId="1476" xr:uid="{00000000-0005-0000-0000-000026030000}"/>
    <cellStyle name="Comma 6 3 5" xfId="733" xr:uid="{00000000-0005-0000-0000-000027030000}"/>
    <cellStyle name="Comma 6 3 5 2" xfId="1551" xr:uid="{00000000-0005-0000-0000-000028030000}"/>
    <cellStyle name="Comma 6 3 6" xfId="969" xr:uid="{00000000-0005-0000-0000-000029030000}"/>
    <cellStyle name="Comma 6 3 7" xfId="1233" xr:uid="{00000000-0005-0000-0000-00002A030000}"/>
    <cellStyle name="Comma 6 4" xfId="307" xr:uid="{00000000-0005-0000-0000-00002B030000}"/>
    <cellStyle name="Comma 6 4 2" xfId="403" xr:uid="{00000000-0005-0000-0000-00002C030000}"/>
    <cellStyle name="Comma 6 4 2 2" xfId="1327" xr:uid="{00000000-0005-0000-0000-00002D030000}"/>
    <cellStyle name="Comma 6 4 3" xfId="1239" xr:uid="{00000000-0005-0000-0000-00002E030000}"/>
    <cellStyle name="Comma 6 5" xfId="278" xr:uid="{00000000-0005-0000-0000-00002F030000}"/>
    <cellStyle name="Comma 6 5 2" xfId="1214" xr:uid="{00000000-0005-0000-0000-000030030000}"/>
    <cellStyle name="Comma 6 6" xfId="352" xr:uid="{00000000-0005-0000-0000-000031030000}"/>
    <cellStyle name="Comma 6 6 2" xfId="1278" xr:uid="{00000000-0005-0000-0000-000032030000}"/>
    <cellStyle name="Comma 6 7" xfId="358" xr:uid="{00000000-0005-0000-0000-000033030000}"/>
    <cellStyle name="Comma 6 7 2" xfId="1282" xr:uid="{00000000-0005-0000-0000-000034030000}"/>
    <cellStyle name="Comma 6 8" xfId="380" xr:uid="{00000000-0005-0000-0000-000035030000}"/>
    <cellStyle name="Comma 6 8 2" xfId="1304" xr:uid="{00000000-0005-0000-0000-000036030000}"/>
    <cellStyle name="Comma 6 9" xfId="453" xr:uid="{00000000-0005-0000-0000-000037030000}"/>
    <cellStyle name="Comma 6 9 2" xfId="1374" xr:uid="{00000000-0005-0000-0000-000038030000}"/>
    <cellStyle name="Comma 7" xfId="147" xr:uid="{00000000-0005-0000-0000-000039030000}"/>
    <cellStyle name="Comma 7 10" xfId="970" xr:uid="{00000000-0005-0000-0000-00003A030000}"/>
    <cellStyle name="Comma 7 11" xfId="1190" xr:uid="{00000000-0005-0000-0000-00003B030000}"/>
    <cellStyle name="Comma 7 2" xfId="262" xr:uid="{00000000-0005-0000-0000-00003C030000}"/>
    <cellStyle name="Comma 7 2 2" xfId="311" xr:uid="{00000000-0005-0000-0000-00003D030000}"/>
    <cellStyle name="Comma 7 2 2 2" xfId="406" xr:uid="{00000000-0005-0000-0000-00003E030000}"/>
    <cellStyle name="Comma 7 2 2 2 2" xfId="1330" xr:uid="{00000000-0005-0000-0000-00003F030000}"/>
    <cellStyle name="Comma 7 2 2 3" xfId="635" xr:uid="{00000000-0005-0000-0000-000040030000}"/>
    <cellStyle name="Comma 7 2 2 3 2" xfId="1495" xr:uid="{00000000-0005-0000-0000-000041030000}"/>
    <cellStyle name="Comma 7 2 2 4" xfId="752" xr:uid="{00000000-0005-0000-0000-000042030000}"/>
    <cellStyle name="Comma 7 2 2 4 2" xfId="1570" xr:uid="{00000000-0005-0000-0000-000043030000}"/>
    <cellStyle name="Comma 7 2 2 5" xfId="1242" xr:uid="{00000000-0005-0000-0000-000044030000}"/>
    <cellStyle name="Comma 7 2 3" xfId="296" xr:uid="{00000000-0005-0000-0000-000045030000}"/>
    <cellStyle name="Comma 7 2 3 2" xfId="1231" xr:uid="{00000000-0005-0000-0000-000046030000}"/>
    <cellStyle name="Comma 7 2 4" xfId="395" xr:uid="{00000000-0005-0000-0000-000047030000}"/>
    <cellStyle name="Comma 7 2 4 2" xfId="1319" xr:uid="{00000000-0005-0000-0000-000048030000}"/>
    <cellStyle name="Comma 7 2 5" xfId="509" xr:uid="{00000000-0005-0000-0000-000049030000}"/>
    <cellStyle name="Comma 7 2 5 2" xfId="1422" xr:uid="{00000000-0005-0000-0000-00004A030000}"/>
    <cellStyle name="Comma 7 2 6" xfId="604" xr:uid="{00000000-0005-0000-0000-00004B030000}"/>
    <cellStyle name="Comma 7 2 6 2" xfId="1464" xr:uid="{00000000-0005-0000-0000-00004C030000}"/>
    <cellStyle name="Comma 7 2 7" xfId="721" xr:uid="{00000000-0005-0000-0000-00004D030000}"/>
    <cellStyle name="Comma 7 2 7 2" xfId="1539" xr:uid="{00000000-0005-0000-0000-00004E030000}"/>
    <cellStyle name="Comma 7 2 8" xfId="971" xr:uid="{00000000-0005-0000-0000-00004F030000}"/>
    <cellStyle name="Comma 7 2 9" xfId="1200" xr:uid="{00000000-0005-0000-0000-000050030000}"/>
    <cellStyle name="Comma 7 3" xfId="309" xr:uid="{00000000-0005-0000-0000-000051030000}"/>
    <cellStyle name="Comma 7 3 2" xfId="405" xr:uid="{00000000-0005-0000-0000-000052030000}"/>
    <cellStyle name="Comma 7 3 2 2" xfId="1329" xr:uid="{00000000-0005-0000-0000-000053030000}"/>
    <cellStyle name="Comma 7 3 3" xfId="619" xr:uid="{00000000-0005-0000-0000-000054030000}"/>
    <cellStyle name="Comma 7 3 3 2" xfId="1479" xr:uid="{00000000-0005-0000-0000-000055030000}"/>
    <cellStyle name="Comma 7 3 4" xfId="736" xr:uid="{00000000-0005-0000-0000-000056030000}"/>
    <cellStyle name="Comma 7 3 4 2" xfId="1554" xr:uid="{00000000-0005-0000-0000-000057030000}"/>
    <cellStyle name="Comma 7 3 5" xfId="1241" xr:uid="{00000000-0005-0000-0000-000058030000}"/>
    <cellStyle name="Comma 7 4" xfId="282" xr:uid="{00000000-0005-0000-0000-000059030000}"/>
    <cellStyle name="Comma 7 4 2" xfId="1218" xr:uid="{00000000-0005-0000-0000-00005A030000}"/>
    <cellStyle name="Comma 7 5" xfId="384" xr:uid="{00000000-0005-0000-0000-00005B030000}"/>
    <cellStyle name="Comma 7 5 2" xfId="1308" xr:uid="{00000000-0005-0000-0000-00005C030000}"/>
    <cellStyle name="Comma 7 6" xfId="455" xr:uid="{00000000-0005-0000-0000-00005D030000}"/>
    <cellStyle name="Comma 7 6 2" xfId="1376" xr:uid="{00000000-0005-0000-0000-00005E030000}"/>
    <cellStyle name="Comma 7 7" xfId="582" xr:uid="{00000000-0005-0000-0000-00005F030000}"/>
    <cellStyle name="Comma 7 7 2" xfId="1443" xr:uid="{00000000-0005-0000-0000-000060030000}"/>
    <cellStyle name="Comma 7 8" xfId="705" xr:uid="{00000000-0005-0000-0000-000061030000}"/>
    <cellStyle name="Comma 7 8 2" xfId="1523" xr:uid="{00000000-0005-0000-0000-000062030000}"/>
    <cellStyle name="Comma 7 9" xfId="251" xr:uid="{00000000-0005-0000-0000-000063030000}"/>
    <cellStyle name="Comma 8" xfId="154" xr:uid="{00000000-0005-0000-0000-000064030000}"/>
    <cellStyle name="Comma 8 10" xfId="1194" xr:uid="{00000000-0005-0000-0000-000065030000}"/>
    <cellStyle name="Comma 8 2" xfId="314" xr:uid="{00000000-0005-0000-0000-000066030000}"/>
    <cellStyle name="Comma 8 2 2" xfId="409" xr:uid="{00000000-0005-0000-0000-000067030000}"/>
    <cellStyle name="Comma 8 2 2 2" xfId="624" xr:uid="{00000000-0005-0000-0000-000068030000}"/>
    <cellStyle name="Comma 8 2 2 2 2" xfId="1484" xr:uid="{00000000-0005-0000-0000-000069030000}"/>
    <cellStyle name="Comma 8 2 2 3" xfId="741" xr:uid="{00000000-0005-0000-0000-00006A030000}"/>
    <cellStyle name="Comma 8 2 2 3 2" xfId="1559" xr:uid="{00000000-0005-0000-0000-00006B030000}"/>
    <cellStyle name="Comma 8 2 2 4" xfId="1333" xr:uid="{00000000-0005-0000-0000-00006C030000}"/>
    <cellStyle name="Comma 8 2 3" xfId="590" xr:uid="{00000000-0005-0000-0000-00006D030000}"/>
    <cellStyle name="Comma 8 2 3 2" xfId="1450" xr:uid="{00000000-0005-0000-0000-00006E030000}"/>
    <cellStyle name="Comma 8 2 4" xfId="710" xr:uid="{00000000-0005-0000-0000-00006F030000}"/>
    <cellStyle name="Comma 8 2 4 2" xfId="1528" xr:uid="{00000000-0005-0000-0000-000070030000}"/>
    <cellStyle name="Comma 8 2 5" xfId="1245" xr:uid="{00000000-0005-0000-0000-000071030000}"/>
    <cellStyle name="Comma 8 3" xfId="290" xr:uid="{00000000-0005-0000-0000-000072030000}"/>
    <cellStyle name="Comma 8 3 2" xfId="608" xr:uid="{00000000-0005-0000-0000-000073030000}"/>
    <cellStyle name="Comma 8 3 2 2" xfId="1468" xr:uid="{00000000-0005-0000-0000-000074030000}"/>
    <cellStyle name="Comma 8 3 3" xfId="725" xr:uid="{00000000-0005-0000-0000-000075030000}"/>
    <cellStyle name="Comma 8 3 3 2" xfId="1543" xr:uid="{00000000-0005-0000-0000-000076030000}"/>
    <cellStyle name="Comma 8 3 4" xfId="1226" xr:uid="{00000000-0005-0000-0000-000077030000}"/>
    <cellStyle name="Comma 8 4" xfId="390" xr:uid="{00000000-0005-0000-0000-000078030000}"/>
    <cellStyle name="Comma 8 4 2" xfId="1314" xr:uid="{00000000-0005-0000-0000-000079030000}"/>
    <cellStyle name="Comma 8 5" xfId="461" xr:uid="{00000000-0005-0000-0000-00007A030000}"/>
    <cellStyle name="Comma 8 5 2" xfId="1380" xr:uid="{00000000-0005-0000-0000-00007B030000}"/>
    <cellStyle name="Comma 8 6" xfId="559" xr:uid="{00000000-0005-0000-0000-00007C030000}"/>
    <cellStyle name="Comma 8 6 2" xfId="1430" xr:uid="{00000000-0005-0000-0000-00007D030000}"/>
    <cellStyle name="Comma 8 7" xfId="694" xr:uid="{00000000-0005-0000-0000-00007E030000}"/>
    <cellStyle name="Comma 8 7 2" xfId="1512" xr:uid="{00000000-0005-0000-0000-00007F030000}"/>
    <cellStyle name="Comma 8 8" xfId="256" xr:uid="{00000000-0005-0000-0000-000080030000}"/>
    <cellStyle name="Comma 8 9" xfId="972" xr:uid="{00000000-0005-0000-0000-000081030000}"/>
    <cellStyle name="Comma 89" xfId="482" xr:uid="{00000000-0005-0000-0000-000082030000}"/>
    <cellStyle name="Comma 89 2" xfId="1397" xr:uid="{00000000-0005-0000-0000-000083030000}"/>
    <cellStyle name="Comma 9" xfId="139" xr:uid="{00000000-0005-0000-0000-000084030000}"/>
    <cellStyle name="Comma 9 2" xfId="393" xr:uid="{00000000-0005-0000-0000-000085030000}"/>
    <cellStyle name="Comma 9 2 2" xfId="620" xr:uid="{00000000-0005-0000-0000-000086030000}"/>
    <cellStyle name="Comma 9 2 2 2" xfId="1480" xr:uid="{00000000-0005-0000-0000-000087030000}"/>
    <cellStyle name="Comma 9 2 3" xfId="737" xr:uid="{00000000-0005-0000-0000-000088030000}"/>
    <cellStyle name="Comma 9 2 3 2" xfId="1555" xr:uid="{00000000-0005-0000-0000-000089030000}"/>
    <cellStyle name="Comma 9 2 4" xfId="974" xr:uid="{00000000-0005-0000-0000-00008A030000}"/>
    <cellStyle name="Comma 9 2 5" xfId="1317" xr:uid="{00000000-0005-0000-0000-00008B030000}"/>
    <cellStyle name="Comma 9 3" xfId="466" xr:uid="{00000000-0005-0000-0000-00008C030000}"/>
    <cellStyle name="Comma 9 3 2" xfId="975" xr:uid="{00000000-0005-0000-0000-00008D030000}"/>
    <cellStyle name="Comma 9 3 3" xfId="1385" xr:uid="{00000000-0005-0000-0000-00008E030000}"/>
    <cellStyle name="Comma 9 4" xfId="584" xr:uid="{00000000-0005-0000-0000-00008F030000}"/>
    <cellStyle name="Comma 9 4 2" xfId="1444" xr:uid="{00000000-0005-0000-0000-000090030000}"/>
    <cellStyle name="Comma 9 5" xfId="706" xr:uid="{00000000-0005-0000-0000-000091030000}"/>
    <cellStyle name="Comma 9 5 2" xfId="1524" xr:uid="{00000000-0005-0000-0000-000092030000}"/>
    <cellStyle name="Comma 9 6" xfId="294" xr:uid="{00000000-0005-0000-0000-000093030000}"/>
    <cellStyle name="Comma 9 7" xfId="973" xr:uid="{00000000-0005-0000-0000-000094030000}"/>
    <cellStyle name="Comma 9 8" xfId="1229" xr:uid="{00000000-0005-0000-0000-000095030000}"/>
    <cellStyle name="Comma 97" xfId="645" xr:uid="{00000000-0005-0000-0000-000096030000}"/>
    <cellStyle name="Comma 97 2" xfId="756" xr:uid="{00000000-0005-0000-0000-000097030000}"/>
    <cellStyle name="Comma 97 2 2" xfId="1574" xr:uid="{00000000-0005-0000-0000-000098030000}"/>
    <cellStyle name="Comma 97 3" xfId="1501" xr:uid="{00000000-0005-0000-0000-000099030000}"/>
    <cellStyle name="Comma 98" xfId="316" xr:uid="{00000000-0005-0000-0000-00009A030000}"/>
    <cellStyle name="Comma 98 2" xfId="411" xr:uid="{00000000-0005-0000-0000-00009B030000}"/>
    <cellStyle name="Comma 98 2 2" xfId="1335" xr:uid="{00000000-0005-0000-0000-00009C030000}"/>
    <cellStyle name="Comma 98 3" xfId="1247" xr:uid="{00000000-0005-0000-0000-00009D030000}"/>
    <cellStyle name="comma zerodec" xfId="22" xr:uid="{00000000-0005-0000-0000-00009E030000}"/>
    <cellStyle name="Copied" xfId="23" xr:uid="{00000000-0005-0000-0000-00009F030000}"/>
    <cellStyle name="Currency (0.00)" xfId="24" xr:uid="{00000000-0005-0000-0000-0000A0030000}"/>
    <cellStyle name="Currency [00]" xfId="25" xr:uid="{00000000-0005-0000-0000-0000A1030000}"/>
    <cellStyle name="Currency 2" xfId="218" xr:uid="{00000000-0005-0000-0000-0000A2030000}"/>
    <cellStyle name="Currency 2 2" xfId="976" xr:uid="{00000000-0005-0000-0000-0000A3030000}"/>
    <cellStyle name="Currency1" xfId="26" xr:uid="{00000000-0005-0000-0000-0000A4030000}"/>
    <cellStyle name="Currency1 2" xfId="977" xr:uid="{00000000-0005-0000-0000-0000A5030000}"/>
    <cellStyle name="Date Short" xfId="27" xr:uid="{00000000-0005-0000-0000-0000A6030000}"/>
    <cellStyle name="DELTA" xfId="28" xr:uid="{00000000-0005-0000-0000-0000A7030000}"/>
    <cellStyle name="Dezimal [0]_Compiling Utility Macros" xfId="29" xr:uid="{00000000-0005-0000-0000-0000A8030000}"/>
    <cellStyle name="Dezimal_Compiling Utility Macros" xfId="30" xr:uid="{00000000-0005-0000-0000-0000A9030000}"/>
    <cellStyle name="Dollar (zero dec)" xfId="31" xr:uid="{00000000-0005-0000-0000-0000AA030000}"/>
    <cellStyle name="Dollar (zero dec) 2" xfId="978" xr:uid="{00000000-0005-0000-0000-0000AB030000}"/>
    <cellStyle name="earc_x0015_l_Interᕃ" xfId="979" xr:uid="{00000000-0005-0000-0000-0000AC030000}"/>
    <cellStyle name="Enter Currency (0)" xfId="33" xr:uid="{00000000-0005-0000-0000-0000AD030000}"/>
    <cellStyle name="Enter Currency (2)" xfId="34" xr:uid="{00000000-0005-0000-0000-0000AE030000}"/>
    <cellStyle name="Enter Units (0)" xfId="35" xr:uid="{00000000-0005-0000-0000-0000AF030000}"/>
    <cellStyle name="Enter Units (1)" xfId="36" xr:uid="{00000000-0005-0000-0000-0000B0030000}"/>
    <cellStyle name="Enter Units (2)" xfId="37" xr:uid="{00000000-0005-0000-0000-0000B1030000}"/>
    <cellStyle name="Entered" xfId="38" xr:uid="{00000000-0005-0000-0000-0000B2030000}"/>
    <cellStyle name="Entry" xfId="39" xr:uid="{00000000-0005-0000-0000-0000B3030000}"/>
    <cellStyle name="Euro" xfId="40" xr:uid="{00000000-0005-0000-0000-0000B4030000}"/>
    <cellStyle name="Euro 2" xfId="980" xr:uid="{00000000-0005-0000-0000-0000B5030000}"/>
    <cellStyle name="Explanatory Text" xfId="172" builtinId="53" customBuiltin="1"/>
    <cellStyle name="Explanatory Text 2" xfId="528" xr:uid="{00000000-0005-0000-0000-0000B7030000}"/>
    <cellStyle name="Explanatory Text 2 2" xfId="981" xr:uid="{00000000-0005-0000-0000-0000B8030000}"/>
    <cellStyle name="Explanatory Text 3" xfId="670" xr:uid="{00000000-0005-0000-0000-0000B9030000}"/>
    <cellStyle name="Explanatory Text 3 2" xfId="982" xr:uid="{00000000-0005-0000-0000-0000BA030000}"/>
    <cellStyle name="Explanatory Text 4" xfId="983" xr:uid="{00000000-0005-0000-0000-0000BB030000}"/>
    <cellStyle name="Followed Hyperlink 2" xfId="225" xr:uid="{00000000-0005-0000-0000-0000BC030000}"/>
    <cellStyle name="Followed Hyperlink 2 2" xfId="443" xr:uid="{00000000-0005-0000-0000-0000BD030000}"/>
    <cellStyle name="Followed Hyperlink 3" xfId="563" xr:uid="{00000000-0005-0000-0000-0000BE030000}"/>
    <cellStyle name="Followed Hyperlink 4" xfId="641" xr:uid="{00000000-0005-0000-0000-0000BF030000}"/>
    <cellStyle name="Good" xfId="163" builtinId="26" customBuiltin="1"/>
    <cellStyle name="Good 2" xfId="518" xr:uid="{00000000-0005-0000-0000-0000C1030000}"/>
    <cellStyle name="Good 2 2" xfId="984" xr:uid="{00000000-0005-0000-0000-0000C2030000}"/>
    <cellStyle name="Good 3" xfId="680" xr:uid="{00000000-0005-0000-0000-0000C3030000}"/>
    <cellStyle name="Good 3 2" xfId="985" xr:uid="{00000000-0005-0000-0000-0000C4030000}"/>
    <cellStyle name="Good 4" xfId="986" xr:uid="{00000000-0005-0000-0000-0000C5030000}"/>
    <cellStyle name="Grey" xfId="43" xr:uid="{00000000-0005-0000-0000-0000C6030000}"/>
    <cellStyle name="Header1" xfId="44" xr:uid="{00000000-0005-0000-0000-0000C7030000}"/>
    <cellStyle name="Header2" xfId="45" xr:uid="{00000000-0005-0000-0000-0000C8030000}"/>
    <cellStyle name="Heading 1" xfId="159" builtinId="16" customBuiltin="1"/>
    <cellStyle name="Heading 1 2" xfId="514" xr:uid="{00000000-0005-0000-0000-0000CA030000}"/>
    <cellStyle name="Heading 1 2 2" xfId="987" xr:uid="{00000000-0005-0000-0000-0000CB030000}"/>
    <cellStyle name="Heading 1 3" xfId="660" xr:uid="{00000000-0005-0000-0000-0000CC030000}"/>
    <cellStyle name="Heading 1 3 2" xfId="988" xr:uid="{00000000-0005-0000-0000-0000CD030000}"/>
    <cellStyle name="Heading 1 4" xfId="989" xr:uid="{00000000-0005-0000-0000-0000CE030000}"/>
    <cellStyle name="Heading 2" xfId="160" builtinId="17" customBuiltin="1"/>
    <cellStyle name="Heading 2 2" xfId="515" xr:uid="{00000000-0005-0000-0000-0000D0030000}"/>
    <cellStyle name="Heading 2 2 2" xfId="990" xr:uid="{00000000-0005-0000-0000-0000D1030000}"/>
    <cellStyle name="Heading 2 3" xfId="648" xr:uid="{00000000-0005-0000-0000-0000D2030000}"/>
    <cellStyle name="Heading 2 3 2" xfId="991" xr:uid="{00000000-0005-0000-0000-0000D3030000}"/>
    <cellStyle name="Heading 2 4" xfId="992" xr:uid="{00000000-0005-0000-0000-0000D4030000}"/>
    <cellStyle name="Heading 3" xfId="161" builtinId="18" customBuiltin="1"/>
    <cellStyle name="Heading 3 2" xfId="516" xr:uid="{00000000-0005-0000-0000-0000D6030000}"/>
    <cellStyle name="Heading 3 2 2" xfId="993" xr:uid="{00000000-0005-0000-0000-0000D7030000}"/>
    <cellStyle name="Heading 3 3" xfId="682" xr:uid="{00000000-0005-0000-0000-0000D8030000}"/>
    <cellStyle name="Heading 3 3 2" xfId="994" xr:uid="{00000000-0005-0000-0000-0000D9030000}"/>
    <cellStyle name="Heading 3 4" xfId="995" xr:uid="{00000000-0005-0000-0000-0000DA030000}"/>
    <cellStyle name="Heading 4" xfId="162" builtinId="19" customBuiltin="1"/>
    <cellStyle name="Heading 4 2" xfId="517" xr:uid="{00000000-0005-0000-0000-0000DC030000}"/>
    <cellStyle name="Heading 4 2 2" xfId="996" xr:uid="{00000000-0005-0000-0000-0000DD030000}"/>
    <cellStyle name="Heading 4 3" xfId="681" xr:uid="{00000000-0005-0000-0000-0000DE030000}"/>
    <cellStyle name="Heading 4 3 2" xfId="997" xr:uid="{00000000-0005-0000-0000-0000DF030000}"/>
    <cellStyle name="Heading 4 4" xfId="998" xr:uid="{00000000-0005-0000-0000-0000E0030000}"/>
    <cellStyle name="Hyperlink 17" xfId="567" xr:uid="{00000000-0005-0000-0000-0000E1030000}"/>
    <cellStyle name="Hyperlink 2" xfId="226" xr:uid="{00000000-0005-0000-0000-0000E2030000}"/>
    <cellStyle name="Hyperlink 2 2" xfId="565" xr:uid="{00000000-0005-0000-0000-0000E3030000}"/>
    <cellStyle name="Hyperlink 2 2 2" xfId="579" xr:uid="{00000000-0005-0000-0000-0000E4030000}"/>
    <cellStyle name="Hyperlink 2 3" xfId="642" xr:uid="{00000000-0005-0000-0000-0000E5030000}"/>
    <cellStyle name="Hyperlink 2 4" xfId="999" xr:uid="{00000000-0005-0000-0000-0000E6030000}"/>
    <cellStyle name="Hyperlink 3" xfId="253" xr:uid="{00000000-0005-0000-0000-0000E7030000}"/>
    <cellStyle name="Hyperlink 3 2" xfId="580" xr:uid="{00000000-0005-0000-0000-0000E8030000}"/>
    <cellStyle name="Hyperlink 3 3" xfId="557" xr:uid="{00000000-0005-0000-0000-0000E9030000}"/>
    <cellStyle name="Hyperlink 4" xfId="224" xr:uid="{00000000-0005-0000-0000-0000EA030000}"/>
    <cellStyle name="Hyperlink 4 2" xfId="442" xr:uid="{00000000-0005-0000-0000-0000EB030000}"/>
    <cellStyle name="Hyperlink 5" xfId="564" xr:uid="{00000000-0005-0000-0000-0000EC030000}"/>
    <cellStyle name="Hyperlink 6" xfId="583" xr:uid="{00000000-0005-0000-0000-0000ED030000}"/>
    <cellStyle name="Hyperlink 7" xfId="640" xr:uid="{00000000-0005-0000-0000-0000EE030000}"/>
    <cellStyle name="Input" xfId="166" builtinId="20" customBuiltin="1"/>
    <cellStyle name="Input [yellow]" xfId="46" xr:uid="{00000000-0005-0000-0000-0000F0030000}"/>
    <cellStyle name="Input 2" xfId="521" xr:uid="{00000000-0005-0000-0000-0000F1030000}"/>
    <cellStyle name="Input 2 2" xfId="1000" xr:uid="{00000000-0005-0000-0000-0000F2030000}"/>
    <cellStyle name="Input 3" xfId="659" xr:uid="{00000000-0005-0000-0000-0000F3030000}"/>
    <cellStyle name="Input 3 2" xfId="1001" xr:uid="{00000000-0005-0000-0000-0000F4030000}"/>
    <cellStyle name="Input 4" xfId="1002" xr:uid="{00000000-0005-0000-0000-0000F5030000}"/>
    <cellStyle name="Input 5" xfId="1003" xr:uid="{00000000-0005-0000-0000-0000F6030000}"/>
    <cellStyle name="Input 6" xfId="1004" xr:uid="{00000000-0005-0000-0000-0000F7030000}"/>
    <cellStyle name="Input 7" xfId="1005" xr:uid="{00000000-0005-0000-0000-0000F8030000}"/>
    <cellStyle name="lines" xfId="47" xr:uid="{00000000-0005-0000-0000-0000F9030000}"/>
    <cellStyle name="Link Currency (0)" xfId="48" xr:uid="{00000000-0005-0000-0000-0000FA030000}"/>
    <cellStyle name="Link Currency (2)" xfId="49" xr:uid="{00000000-0005-0000-0000-0000FB030000}"/>
    <cellStyle name="Link Units (0)" xfId="50" xr:uid="{00000000-0005-0000-0000-0000FC030000}"/>
    <cellStyle name="Link Units (1)" xfId="51" xr:uid="{00000000-0005-0000-0000-0000FD030000}"/>
    <cellStyle name="Link Units (2)" xfId="52" xr:uid="{00000000-0005-0000-0000-0000FE030000}"/>
    <cellStyle name="Linked Cell" xfId="169" builtinId="24" customBuiltin="1"/>
    <cellStyle name="Linked Cell 2" xfId="524" xr:uid="{00000000-0005-0000-0000-000000040000}"/>
    <cellStyle name="Linked Cell 2 2" xfId="1006" xr:uid="{00000000-0005-0000-0000-000001040000}"/>
    <cellStyle name="Linked Cell 3" xfId="673" xr:uid="{00000000-0005-0000-0000-000002040000}"/>
    <cellStyle name="Linked Cell 3 2" xfId="1007" xr:uid="{00000000-0005-0000-0000-000003040000}"/>
    <cellStyle name="Linked Cell 4" xfId="1008" xr:uid="{00000000-0005-0000-0000-000004040000}"/>
    <cellStyle name="MainData" xfId="1009" xr:uid="{00000000-0005-0000-0000-000005040000}"/>
    <cellStyle name="MajorTotal" xfId="1010" xr:uid="{00000000-0005-0000-0000-000006040000}"/>
    <cellStyle name="Miglia - Stile1" xfId="53" xr:uid="{00000000-0005-0000-0000-000007040000}"/>
    <cellStyle name="Miglia - Stile2" xfId="54" xr:uid="{00000000-0005-0000-0000-000008040000}"/>
    <cellStyle name="Miglia - Stile3" xfId="55" xr:uid="{00000000-0005-0000-0000-000009040000}"/>
    <cellStyle name="Miglia - Stile4" xfId="56" xr:uid="{00000000-0005-0000-0000-00000A040000}"/>
    <cellStyle name="Miglia - Stile5" xfId="57" xr:uid="{00000000-0005-0000-0000-00000B040000}"/>
    <cellStyle name="Milliers [0]_AR1194" xfId="58" xr:uid="{00000000-0005-0000-0000-00000C040000}"/>
    <cellStyle name="Milliers_annexe7b_EN_final" xfId="1011" xr:uid="{00000000-0005-0000-0000-00000D040000}"/>
    <cellStyle name="Monétaire [0]_AR1194" xfId="59" xr:uid="{00000000-0005-0000-0000-00000E040000}"/>
    <cellStyle name="Monétaire_AR1194" xfId="60" xr:uid="{00000000-0005-0000-0000-00000F040000}"/>
    <cellStyle name="Neutral" xfId="165" builtinId="28" customBuiltin="1"/>
    <cellStyle name="Neutral 2" xfId="338" xr:uid="{00000000-0005-0000-0000-000011040000}"/>
    <cellStyle name="Neutral 2 2" xfId="1012" xr:uid="{00000000-0005-0000-0000-000012040000}"/>
    <cellStyle name="Neutral 3" xfId="520" xr:uid="{00000000-0005-0000-0000-000013040000}"/>
    <cellStyle name="Neutral 3 2" xfId="1013" xr:uid="{00000000-0005-0000-0000-000014040000}"/>
    <cellStyle name="Neutral 4" xfId="668" xr:uid="{00000000-0005-0000-0000-000015040000}"/>
    <cellStyle name="Neutral 4 2" xfId="1014" xr:uid="{00000000-0005-0000-0000-000016040000}"/>
    <cellStyle name="no dec" xfId="61" xr:uid="{00000000-0005-0000-0000-000017040000}"/>
    <cellStyle name="norma" xfId="1015" xr:uid="{00000000-0005-0000-0000-000018040000}"/>
    <cellStyle name="Normal" xfId="0" builtinId="0"/>
    <cellStyle name="Normal - Stile6" xfId="62" xr:uid="{00000000-0005-0000-0000-00001A040000}"/>
    <cellStyle name="Normal - Stile7" xfId="63" xr:uid="{00000000-0005-0000-0000-00001B040000}"/>
    <cellStyle name="Normal - Stile8" xfId="64" xr:uid="{00000000-0005-0000-0000-00001C040000}"/>
    <cellStyle name="Normal - Style1" xfId="65" xr:uid="{00000000-0005-0000-0000-00001D040000}"/>
    <cellStyle name="Normal - Style1 2" xfId="1016" xr:uid="{00000000-0005-0000-0000-00001E040000}"/>
    <cellStyle name="Normal 10" xfId="145" xr:uid="{00000000-0005-0000-0000-00001F040000}"/>
    <cellStyle name="Normal 10 2" xfId="248" xr:uid="{00000000-0005-0000-0000-000020040000}"/>
    <cellStyle name="Normal 10 2 2" xfId="261" xr:uid="{00000000-0005-0000-0000-000021040000}"/>
    <cellStyle name="Normal 10 2 2 2" xfId="1199" xr:uid="{00000000-0005-0000-0000-000022040000}"/>
    <cellStyle name="Normal 10 2 3" xfId="310" xr:uid="{00000000-0005-0000-0000-000023040000}"/>
    <cellStyle name="Normal 10 2 4" xfId="510" xr:uid="{00000000-0005-0000-0000-000024040000}"/>
    <cellStyle name="Normal 10 2 4 2" xfId="1423" xr:uid="{00000000-0005-0000-0000-000025040000}"/>
    <cellStyle name="Normal 10 2 5" xfId="1017" xr:uid="{00000000-0005-0000-0000-000026040000}"/>
    <cellStyle name="Normal 10 2 6" xfId="1187" xr:uid="{00000000-0005-0000-0000-000027040000}"/>
    <cellStyle name="Normal 10 3" xfId="308" xr:uid="{00000000-0005-0000-0000-000028040000}"/>
    <cellStyle name="Normal 10 3 2" xfId="404" xr:uid="{00000000-0005-0000-0000-000029040000}"/>
    <cellStyle name="Normal 10 3 2 2" xfId="644" xr:uid="{00000000-0005-0000-0000-00002A040000}"/>
    <cellStyle name="Normal 10 3 2 3" xfId="1328" xr:uid="{00000000-0005-0000-0000-00002B040000}"/>
    <cellStyle name="Normal 10 3 3" xfId="1018" xr:uid="{00000000-0005-0000-0000-00002C040000}"/>
    <cellStyle name="Normal 10 3 4" xfId="1240" xr:uid="{00000000-0005-0000-0000-00002D040000}"/>
    <cellStyle name="Normal 10 4" xfId="281" xr:uid="{00000000-0005-0000-0000-00002E040000}"/>
    <cellStyle name="Normal 10 4 2" xfId="1217" xr:uid="{00000000-0005-0000-0000-00002F040000}"/>
    <cellStyle name="Normal 10 5" xfId="383" xr:uid="{00000000-0005-0000-0000-000030040000}"/>
    <cellStyle name="Normal 10 5 2" xfId="1307" xr:uid="{00000000-0005-0000-0000-000031040000}"/>
    <cellStyle name="Normal 10 6" xfId="452" xr:uid="{00000000-0005-0000-0000-000032040000}"/>
    <cellStyle name="Normal 10 6 2" xfId="1373" xr:uid="{00000000-0005-0000-0000-000033040000}"/>
    <cellStyle name="Normal 10 7" xfId="239" xr:uid="{00000000-0005-0000-0000-000034040000}"/>
    <cellStyle name="Normal 11" xfId="152" xr:uid="{00000000-0005-0000-0000-000035040000}"/>
    <cellStyle name="Normal 11 2" xfId="321" xr:uid="{00000000-0005-0000-0000-000036040000}"/>
    <cellStyle name="Normal 11 2 2" xfId="415" xr:uid="{00000000-0005-0000-0000-000037040000}"/>
    <cellStyle name="Normal 11 2 2 2" xfId="1339" xr:uid="{00000000-0005-0000-0000-000038040000}"/>
    <cellStyle name="Normal 11 2 3" xfId="508" xr:uid="{00000000-0005-0000-0000-000039040000}"/>
    <cellStyle name="Normal 11 2 3 2" xfId="1421" xr:uid="{00000000-0005-0000-0000-00003A040000}"/>
    <cellStyle name="Normal 11 2 4" xfId="1020" xr:uid="{00000000-0005-0000-0000-00003B040000}"/>
    <cellStyle name="Normal 11 2 5" xfId="1251" xr:uid="{00000000-0005-0000-0000-00003C040000}"/>
    <cellStyle name="Normal 11 3" xfId="289" xr:uid="{00000000-0005-0000-0000-00003D040000}"/>
    <cellStyle name="Normal 11 3 2" xfId="1021" xr:uid="{00000000-0005-0000-0000-00003E040000}"/>
    <cellStyle name="Normal 11 3 3" xfId="1225" xr:uid="{00000000-0005-0000-0000-00003F040000}"/>
    <cellStyle name="Normal 11 4" xfId="389" xr:uid="{00000000-0005-0000-0000-000040040000}"/>
    <cellStyle name="Normal 11 4 2" xfId="1313" xr:uid="{00000000-0005-0000-0000-000041040000}"/>
    <cellStyle name="Normal 11 5" xfId="454" xr:uid="{00000000-0005-0000-0000-000042040000}"/>
    <cellStyle name="Normal 11 5 2" xfId="1375" xr:uid="{00000000-0005-0000-0000-000043040000}"/>
    <cellStyle name="Normal 11 6" xfId="255" xr:uid="{00000000-0005-0000-0000-000044040000}"/>
    <cellStyle name="Normal 11 7" xfId="1019" xr:uid="{00000000-0005-0000-0000-000045040000}"/>
    <cellStyle name="Normal 11 8" xfId="1193" xr:uid="{00000000-0005-0000-0000-000046040000}"/>
    <cellStyle name="Normal 117" xfId="566" xr:uid="{00000000-0005-0000-0000-000047040000}"/>
    <cellStyle name="Normal 12" xfId="143" xr:uid="{00000000-0005-0000-0000-000048040000}"/>
    <cellStyle name="Normal 12 2" xfId="438" xr:uid="{00000000-0005-0000-0000-000049040000}"/>
    <cellStyle name="Normal 12 2 2" xfId="1023" xr:uid="{00000000-0005-0000-0000-00004A040000}"/>
    <cellStyle name="Normal 12 2 3" xfId="1361" xr:uid="{00000000-0005-0000-0000-00004B040000}"/>
    <cellStyle name="Normal 12 3" xfId="688" xr:uid="{00000000-0005-0000-0000-00004C040000}"/>
    <cellStyle name="Normal 12 3 2" xfId="1024" xr:uid="{00000000-0005-0000-0000-00004D040000}"/>
    <cellStyle name="Normal 12 3 3" xfId="1506" xr:uid="{00000000-0005-0000-0000-00004E040000}"/>
    <cellStyle name="Normal 12 4" xfId="293" xr:uid="{00000000-0005-0000-0000-00004F040000}"/>
    <cellStyle name="Normal 12 5" xfId="1022" xr:uid="{00000000-0005-0000-0000-000050040000}"/>
    <cellStyle name="Normal 13" xfId="136" xr:uid="{00000000-0005-0000-0000-000051040000}"/>
    <cellStyle name="Normal 13 2" xfId="327" xr:uid="{00000000-0005-0000-0000-000052040000}"/>
    <cellStyle name="Normal 13 2 2" xfId="419" xr:uid="{00000000-0005-0000-0000-000053040000}"/>
    <cellStyle name="Normal 13 2 2 2" xfId="504" xr:uid="{00000000-0005-0000-0000-000054040000}"/>
    <cellStyle name="Normal 13 2 2 2 2" xfId="1417" xr:uid="{00000000-0005-0000-0000-000055040000}"/>
    <cellStyle name="Normal 13 2 2 3" xfId="1343" xr:uid="{00000000-0005-0000-0000-000056040000}"/>
    <cellStyle name="Normal 13 2 3" xfId="497" xr:uid="{00000000-0005-0000-0000-000057040000}"/>
    <cellStyle name="Normal 13 2 3 2" xfId="1410" xr:uid="{00000000-0005-0000-0000-000058040000}"/>
    <cellStyle name="Normal 13 2 4" xfId="1026" xr:uid="{00000000-0005-0000-0000-000059040000}"/>
    <cellStyle name="Normal 13 2 5" xfId="1255" xr:uid="{00000000-0005-0000-0000-00005A040000}"/>
    <cellStyle name="Normal 13 3" xfId="499" xr:uid="{00000000-0005-0000-0000-00005B040000}"/>
    <cellStyle name="Normal 13 3 2" xfId="1412" xr:uid="{00000000-0005-0000-0000-00005C040000}"/>
    <cellStyle name="Normal 13 4" xfId="467" xr:uid="{00000000-0005-0000-0000-00005D040000}"/>
    <cellStyle name="Normal 13 4 2" xfId="1386" xr:uid="{00000000-0005-0000-0000-00005E040000}"/>
    <cellStyle name="Normal 13 5" xfId="330" xr:uid="{00000000-0005-0000-0000-00005F040000}"/>
    <cellStyle name="Normal 13 6" xfId="1025" xr:uid="{00000000-0005-0000-0000-000060040000}"/>
    <cellStyle name="Normal 14" xfId="141" xr:uid="{00000000-0005-0000-0000-000061040000}"/>
    <cellStyle name="Normal 14 2" xfId="421" xr:uid="{00000000-0005-0000-0000-000062040000}"/>
    <cellStyle name="Normal 14 2 2" xfId="503" xr:uid="{00000000-0005-0000-0000-000063040000}"/>
    <cellStyle name="Normal 14 2 2 2" xfId="1416" xr:uid="{00000000-0005-0000-0000-000064040000}"/>
    <cellStyle name="Normal 14 2 3" xfId="1028" xr:uid="{00000000-0005-0000-0000-000065040000}"/>
    <cellStyle name="Normal 14 2 4" xfId="1345" xr:uid="{00000000-0005-0000-0000-000066040000}"/>
    <cellStyle name="Normal 14 3" xfId="493" xr:uid="{00000000-0005-0000-0000-000067040000}"/>
    <cellStyle name="Normal 14 3 2" xfId="1406" xr:uid="{00000000-0005-0000-0000-000068040000}"/>
    <cellStyle name="Normal 14 4" xfId="329" xr:uid="{00000000-0005-0000-0000-000069040000}"/>
    <cellStyle name="Normal 14 5" xfId="1027" xr:uid="{00000000-0005-0000-0000-00006A040000}"/>
    <cellStyle name="Normal 14 6" xfId="1257" xr:uid="{00000000-0005-0000-0000-00006B040000}"/>
    <cellStyle name="Normal 15" xfId="332" xr:uid="{00000000-0005-0000-0000-00006C040000}"/>
    <cellStyle name="Normal 15 2" xfId="423" xr:uid="{00000000-0005-0000-0000-00006D040000}"/>
    <cellStyle name="Normal 15 2 2" xfId="1030" xr:uid="{00000000-0005-0000-0000-00006E040000}"/>
    <cellStyle name="Normal 15 2 3" xfId="1347" xr:uid="{00000000-0005-0000-0000-00006F040000}"/>
    <cellStyle name="Normal 15 3" xfId="568" xr:uid="{00000000-0005-0000-0000-000070040000}"/>
    <cellStyle name="Normal 15 4" xfId="1029" xr:uid="{00000000-0005-0000-0000-000071040000}"/>
    <cellStyle name="Normal 15 5" xfId="1259" xr:uid="{00000000-0005-0000-0000-000072040000}"/>
    <cellStyle name="Normal 16" xfId="343" xr:uid="{00000000-0005-0000-0000-000073040000}"/>
    <cellStyle name="Normal 16 2" xfId="1032" xr:uid="{00000000-0005-0000-0000-000074040000}"/>
    <cellStyle name="Normal 16 3" xfId="1031" xr:uid="{00000000-0005-0000-0000-000075040000}"/>
    <cellStyle name="Normal 16 4" xfId="1269" xr:uid="{00000000-0005-0000-0000-000076040000}"/>
    <cellStyle name="Normal 17" xfId="346" xr:uid="{00000000-0005-0000-0000-000077040000}"/>
    <cellStyle name="Normal 17 2" xfId="1034" xr:uid="{00000000-0005-0000-0000-000078040000}"/>
    <cellStyle name="Normal 17 3" xfId="1033" xr:uid="{00000000-0005-0000-0000-000079040000}"/>
    <cellStyle name="Normal 17 4" xfId="1272" xr:uid="{00000000-0005-0000-0000-00007A040000}"/>
    <cellStyle name="Normal 18" xfId="198" xr:uid="{00000000-0005-0000-0000-00007B040000}"/>
    <cellStyle name="Normal 18 2" xfId="1036" xr:uid="{00000000-0005-0000-0000-00007C040000}"/>
    <cellStyle name="Normal 18 3" xfId="1035" xr:uid="{00000000-0005-0000-0000-00007D040000}"/>
    <cellStyle name="Normal 19" xfId="203" xr:uid="{00000000-0005-0000-0000-00007E040000}"/>
    <cellStyle name="Normal 19 2" xfId="1038" xr:uid="{00000000-0005-0000-0000-00007F040000}"/>
    <cellStyle name="Normal 19 3" xfId="1037" xr:uid="{00000000-0005-0000-0000-000080040000}"/>
    <cellStyle name="Normal 2" xfId="66" xr:uid="{00000000-0005-0000-0000-000081040000}"/>
    <cellStyle name="Normal 2 10" xfId="1039" xr:uid="{00000000-0005-0000-0000-000082040000}"/>
    <cellStyle name="Normal 2 10 3" xfId="1040" xr:uid="{00000000-0005-0000-0000-000083040000}"/>
    <cellStyle name="Normal 2 2" xfId="221" xr:uid="{00000000-0005-0000-0000-000084040000}"/>
    <cellStyle name="Normal 2 2 2" xfId="129" xr:uid="{00000000-0005-0000-0000-000085040000}"/>
    <cellStyle name="Normal 2 2 2 8" xfId="1042" xr:uid="{00000000-0005-0000-0000-000086040000}"/>
    <cellStyle name="Normal 2 2 3" xfId="562" xr:uid="{00000000-0005-0000-0000-000087040000}"/>
    <cellStyle name="Normal 2 2 4" xfId="1041" xr:uid="{00000000-0005-0000-0000-000088040000}"/>
    <cellStyle name="Normal 2 3" xfId="241" xr:uid="{00000000-0005-0000-0000-000089040000}"/>
    <cellStyle name="Normal 2 3 2" xfId="319" xr:uid="{00000000-0005-0000-0000-00008A040000}"/>
    <cellStyle name="Normal 2 3 2 2" xfId="413" xr:uid="{00000000-0005-0000-0000-00008B040000}"/>
    <cellStyle name="Normal 2 3 2 2 2" xfId="1337" xr:uid="{00000000-0005-0000-0000-00008C040000}"/>
    <cellStyle name="Normal 2 3 2 3" xfId="1249" xr:uid="{00000000-0005-0000-0000-00008D040000}"/>
    <cellStyle name="Normal 2 3 3" xfId="279" xr:uid="{00000000-0005-0000-0000-00008E040000}"/>
    <cellStyle name="Normal 2 3 3 2" xfId="1215" xr:uid="{00000000-0005-0000-0000-00008F040000}"/>
    <cellStyle name="Normal 2 3 4" xfId="381" xr:uid="{00000000-0005-0000-0000-000090040000}"/>
    <cellStyle name="Normal 2 3 4 2" xfId="1305" xr:uid="{00000000-0005-0000-0000-000091040000}"/>
    <cellStyle name="Normal 2 3 5" xfId="475" xr:uid="{00000000-0005-0000-0000-000092040000}"/>
    <cellStyle name="Normal 2 3 6" xfId="1043" xr:uid="{00000000-0005-0000-0000-000093040000}"/>
    <cellStyle name="Normal 2 3 7" xfId="1181" xr:uid="{00000000-0005-0000-0000-000094040000}"/>
    <cellStyle name="Normal 2 4" xfId="216" xr:uid="{00000000-0005-0000-0000-000095040000}"/>
    <cellStyle name="Normal 2 4 2" xfId="1044" xr:uid="{00000000-0005-0000-0000-000096040000}"/>
    <cellStyle name="Normal 2 5" xfId="199" xr:uid="{00000000-0005-0000-0000-000097040000}"/>
    <cellStyle name="Normal 2_50-09_AP_OP_CHQ-1" xfId="1045" xr:uid="{00000000-0005-0000-0000-000098040000}"/>
    <cellStyle name="Normal 20" xfId="759" xr:uid="{00000000-0005-0000-0000-000099040000}"/>
    <cellStyle name="Normal 20 2" xfId="1046" xr:uid="{00000000-0005-0000-0000-00009A040000}"/>
    <cellStyle name="Normal 21" xfId="763" xr:uid="{00000000-0005-0000-0000-00009B040000}"/>
    <cellStyle name="Normal 21 2" xfId="1047" xr:uid="{00000000-0005-0000-0000-00009C040000}"/>
    <cellStyle name="Normal 22" xfId="1048" xr:uid="{00000000-0005-0000-0000-00009D040000}"/>
    <cellStyle name="Normal 23" xfId="1049" xr:uid="{00000000-0005-0000-0000-00009E040000}"/>
    <cellStyle name="Normal 24" xfId="1050" xr:uid="{00000000-0005-0000-0000-00009F040000}"/>
    <cellStyle name="Normal 25" xfId="1051" xr:uid="{00000000-0005-0000-0000-0000A0040000}"/>
    <cellStyle name="Normal 26" xfId="1052" xr:uid="{00000000-0005-0000-0000-0000A1040000}"/>
    <cellStyle name="Normal 27" xfId="1053" xr:uid="{00000000-0005-0000-0000-0000A2040000}"/>
    <cellStyle name="Normal 28" xfId="1054" xr:uid="{00000000-0005-0000-0000-0000A3040000}"/>
    <cellStyle name="Normal 29" xfId="1055" xr:uid="{00000000-0005-0000-0000-0000A4040000}"/>
    <cellStyle name="Normal 29 2" xfId="1596" xr:uid="{E9A86969-C7B5-44A0-B294-3067F099E33F}"/>
    <cellStyle name="Normal 3" xfId="67" xr:uid="{00000000-0005-0000-0000-0000A5040000}"/>
    <cellStyle name="Normal 3 2" xfId="138" xr:uid="{00000000-0005-0000-0000-0000A6040000}"/>
    <cellStyle name="Normal 3 2 2" xfId="227" xr:uid="{00000000-0005-0000-0000-0000A7040000}"/>
    <cellStyle name="Normal 3 2 3" xfId="223" xr:uid="{00000000-0005-0000-0000-0000A8040000}"/>
    <cellStyle name="Normal 3 2 4" xfId="1057" xr:uid="{00000000-0005-0000-0000-0000A9040000}"/>
    <cellStyle name="Normal 3 2 5" xfId="228" xr:uid="{00000000-0005-0000-0000-0000AA040000}"/>
    <cellStyle name="Normal 3 3" xfId="229" xr:uid="{00000000-0005-0000-0000-0000AB040000}"/>
    <cellStyle name="Normal 3 3 2" xfId="230" xr:uid="{00000000-0005-0000-0000-0000AC040000}"/>
    <cellStyle name="Normal 3 3 3" xfId="1058" xr:uid="{00000000-0005-0000-0000-0000AD040000}"/>
    <cellStyle name="Normal 3 4" xfId="238" xr:uid="{00000000-0005-0000-0000-0000AE040000}"/>
    <cellStyle name="Normal 3 4 2" xfId="469" xr:uid="{00000000-0005-0000-0000-0000AF040000}"/>
    <cellStyle name="Normal 3 4 2 2" xfId="638" xr:uid="{00000000-0005-0000-0000-0000B0040000}"/>
    <cellStyle name="Normal 3 4 2 2 2" xfId="1498" xr:uid="{00000000-0005-0000-0000-0000B1040000}"/>
    <cellStyle name="Normal 3 5" xfId="125" xr:uid="{00000000-0005-0000-0000-0000B2040000}"/>
    <cellStyle name="Normal 3 6" xfId="222" xr:uid="{00000000-0005-0000-0000-0000B3040000}"/>
    <cellStyle name="Normal 3 7" xfId="1056" xr:uid="{00000000-0005-0000-0000-0000B4040000}"/>
    <cellStyle name="Normal 3_CF MNR Q1 10" xfId="68" xr:uid="{00000000-0005-0000-0000-0000B5040000}"/>
    <cellStyle name="Normal 30" xfId="1059" xr:uid="{00000000-0005-0000-0000-0000B7040000}"/>
    <cellStyle name="Normal 31" xfId="764" xr:uid="{00000000-0005-0000-0000-0000B8040000}"/>
    <cellStyle name="Normal 32" xfId="1089" xr:uid="{00000000-0005-0000-0000-0000B9040000}"/>
    <cellStyle name="Normal 33" xfId="1150" xr:uid="{00000000-0005-0000-0000-0000BA040000}"/>
    <cellStyle name="Normal 34" xfId="1503" xr:uid="{00000000-0005-0000-0000-0000BB040000}"/>
    <cellStyle name="Normal 35" xfId="1579" xr:uid="{00000000-0005-0000-0000-0000BC040000}"/>
    <cellStyle name="Normal 36" xfId="1586" xr:uid="{00000000-0005-0000-0000-0000BD040000}"/>
    <cellStyle name="Normal 37" xfId="1365" xr:uid="{00000000-0005-0000-0000-0000BE040000}"/>
    <cellStyle name="Normal 38" xfId="1582" xr:uid="{00000000-0005-0000-0000-0000BF040000}"/>
    <cellStyle name="Normal 39" xfId="1581" xr:uid="{00000000-0005-0000-0000-0000C0040000}"/>
    <cellStyle name="Normal 4" xfId="118" xr:uid="{00000000-0005-0000-0000-0000C1040000}"/>
    <cellStyle name="Normal 4 2" xfId="246" xr:uid="{00000000-0005-0000-0000-0000C2040000}"/>
    <cellStyle name="Normal 4 2 2" xfId="128" xr:uid="{00000000-0005-0000-0000-0000C3040000}"/>
    <cellStyle name="Normal 4 2 2 2" xfId="506" xr:uid="{00000000-0005-0000-0000-0000C4040000}"/>
    <cellStyle name="Normal 4 2 2 3" xfId="1419" xr:uid="{00000000-0005-0000-0000-0000C5040000}"/>
    <cellStyle name="Normal 4 2 3" xfId="462" xr:uid="{00000000-0005-0000-0000-0000C6040000}"/>
    <cellStyle name="Normal 4 2 3 2" xfId="1381" xr:uid="{00000000-0005-0000-0000-0000C7040000}"/>
    <cellStyle name="Normal 4 2 4" xfId="1060" xr:uid="{00000000-0005-0000-0000-0000C8040000}"/>
    <cellStyle name="Normal 4 3" xfId="356" xr:uid="{00000000-0005-0000-0000-0000C9040000}"/>
    <cellStyle name="Normal 4 3 2" xfId="511" xr:uid="{00000000-0005-0000-0000-0000CA040000}"/>
    <cellStyle name="Normal 4 3 2 2" xfId="1424" xr:uid="{00000000-0005-0000-0000-0000CB040000}"/>
    <cellStyle name="Normal 4 3 3" xfId="465" xr:uid="{00000000-0005-0000-0000-0000CC040000}"/>
    <cellStyle name="Normal 4 3 3 2" xfId="1384" xr:uid="{00000000-0005-0000-0000-0000CD040000}"/>
    <cellStyle name="Normal 4 3 4" xfId="1061" xr:uid="{00000000-0005-0000-0000-0000CE040000}"/>
    <cellStyle name="Normal 4 4" xfId="476" xr:uid="{00000000-0005-0000-0000-0000CF040000}"/>
    <cellStyle name="Normal 4 4 2" xfId="1062" xr:uid="{00000000-0005-0000-0000-0000D0040000}"/>
    <cellStyle name="Normal 4 5" xfId="231" xr:uid="{00000000-0005-0000-0000-0000D1040000}"/>
    <cellStyle name="Normal 4 5 2" xfId="1063" xr:uid="{00000000-0005-0000-0000-0000D2040000}"/>
    <cellStyle name="Normal 40" xfId="1587" xr:uid="{00000000-0005-0000-0000-0000D3040000}"/>
    <cellStyle name="Normal 41" xfId="1590" xr:uid="{00000000-0005-0000-0000-0000D4040000}"/>
    <cellStyle name="Normal 42" xfId="1595" xr:uid="{D9704C31-3BB1-4058-8A45-21F529857523}"/>
    <cellStyle name="Normal 5" xfId="122" xr:uid="{00000000-0005-0000-0000-0000D5040000}"/>
    <cellStyle name="Normal 5 2" xfId="146" xr:uid="{00000000-0005-0000-0000-0000D6040000}"/>
    <cellStyle name="Normal 5 2 2" xfId="325" xr:uid="{00000000-0005-0000-0000-0000D7040000}"/>
    <cellStyle name="Normal 5 2 3" xfId="437" xr:uid="{00000000-0005-0000-0000-0000D8040000}"/>
    <cellStyle name="Normal 5 2 4" xfId="450" xr:uid="{00000000-0005-0000-0000-0000D9040000}"/>
    <cellStyle name="Normal 5 2 5" xfId="587" xr:uid="{00000000-0005-0000-0000-0000DA040000}"/>
    <cellStyle name="Normal 5 2 5 2" xfId="1447" xr:uid="{00000000-0005-0000-0000-0000DB040000}"/>
    <cellStyle name="Normal 5 2 6" xfId="323" xr:uid="{00000000-0005-0000-0000-0000DC040000}"/>
    <cellStyle name="Normal 5 3" xfId="300" xr:uid="{00000000-0005-0000-0000-0000DD040000}"/>
    <cellStyle name="Normal 5 3 2" xfId="399" xr:uid="{00000000-0005-0000-0000-0000DE040000}"/>
    <cellStyle name="Normal 5 3 2 2" xfId="1323" xr:uid="{00000000-0005-0000-0000-0000DF040000}"/>
    <cellStyle name="Normal 5 3 3" xfId="456" xr:uid="{00000000-0005-0000-0000-0000E0040000}"/>
    <cellStyle name="Normal 5 3 4" xfId="1065" xr:uid="{00000000-0005-0000-0000-0000E1040000}"/>
    <cellStyle name="Normal 5 3 5" xfId="1235" xr:uid="{00000000-0005-0000-0000-0000E2040000}"/>
    <cellStyle name="Normal 5 4" xfId="264" xr:uid="{00000000-0005-0000-0000-0000E3040000}"/>
    <cellStyle name="Normal 5 4 2" xfId="486" xr:uid="{00000000-0005-0000-0000-0000E4040000}"/>
    <cellStyle name="Normal 5 4 3" xfId="1202" xr:uid="{00000000-0005-0000-0000-0000E5040000}"/>
    <cellStyle name="Normal 5 5" xfId="368" xr:uid="{00000000-0005-0000-0000-0000E6040000}"/>
    <cellStyle name="Normal 5 5 2" xfId="1292" xr:uid="{00000000-0005-0000-0000-0000E7040000}"/>
    <cellStyle name="Normal 5 6" xfId="444" xr:uid="{00000000-0005-0000-0000-0000E8040000}"/>
    <cellStyle name="Normal 5 6 2" xfId="1366" xr:uid="{00000000-0005-0000-0000-0000E9040000}"/>
    <cellStyle name="Normal 5 7" xfId="232" xr:uid="{00000000-0005-0000-0000-0000EA040000}"/>
    <cellStyle name="Normal 5 8" xfId="1064" xr:uid="{00000000-0005-0000-0000-0000EB040000}"/>
    <cellStyle name="Normal 5 9" xfId="1176" xr:uid="{00000000-0005-0000-0000-0000EC040000}"/>
    <cellStyle name="Normal 6" xfId="69" xr:uid="{00000000-0005-0000-0000-0000ED040000}"/>
    <cellStyle name="Normal 6 2" xfId="119" xr:uid="{00000000-0005-0000-0000-0000EE040000}"/>
    <cellStyle name="Normal 6 2 2" xfId="258" xr:uid="{00000000-0005-0000-0000-0000EF040000}"/>
    <cellStyle name="Normal 6 2 2 2" xfId="286" xr:uid="{00000000-0005-0000-0000-0000F0040000}"/>
    <cellStyle name="Normal 6 2 2 2 2" xfId="1222" xr:uid="{00000000-0005-0000-0000-0000F1040000}"/>
    <cellStyle name="Normal 6 2 2 3" xfId="387" xr:uid="{00000000-0005-0000-0000-0000F2040000}"/>
    <cellStyle name="Normal 6 2 2 3 2" xfId="1311" xr:uid="{00000000-0005-0000-0000-0000F3040000}"/>
    <cellStyle name="Normal 6 2 2 4" xfId="1196" xr:uid="{00000000-0005-0000-0000-0000F4040000}"/>
    <cellStyle name="Normal 6 2 3" xfId="371" xr:uid="{00000000-0005-0000-0000-0000F5040000}"/>
    <cellStyle name="Normal 6 2 3 2" xfId="1295" xr:uid="{00000000-0005-0000-0000-0000F6040000}"/>
    <cellStyle name="Normal 6 2 4" xfId="477" xr:uid="{00000000-0005-0000-0000-0000F7040000}"/>
    <cellStyle name="Normal 6 2 5" xfId="268" xr:uid="{00000000-0005-0000-0000-0000F8040000}"/>
    <cellStyle name="Normal 6 2 6" xfId="1206" xr:uid="{00000000-0005-0000-0000-0000F9040000}"/>
    <cellStyle name="Normal 6 2 7" xfId="1593" xr:uid="{00000000-0005-0000-0000-0000FA040000}"/>
    <cellStyle name="Normal 6 3" xfId="297" xr:uid="{00000000-0005-0000-0000-0000FB040000}"/>
    <cellStyle name="Normal 6 3 2" xfId="396" xr:uid="{00000000-0005-0000-0000-0000FC040000}"/>
    <cellStyle name="Normal 6 3 2 2" xfId="1320" xr:uid="{00000000-0005-0000-0000-0000FD040000}"/>
    <cellStyle name="Normal 6 3 3" xfId="1232" xr:uid="{00000000-0005-0000-0000-0000FE040000}"/>
    <cellStyle name="Normal 6 4" xfId="265" xr:uid="{00000000-0005-0000-0000-0000FF040000}"/>
    <cellStyle name="Normal 6 4 2" xfId="1203" xr:uid="{00000000-0005-0000-0000-000000050000}"/>
    <cellStyle name="Normal 6 5" xfId="369" xr:uid="{00000000-0005-0000-0000-000001050000}"/>
    <cellStyle name="Normal 6 5 2" xfId="1293" xr:uid="{00000000-0005-0000-0000-000002050000}"/>
    <cellStyle name="Normal 6 6" xfId="445" xr:uid="{00000000-0005-0000-0000-000003050000}"/>
    <cellStyle name="Normal 6 6 2" xfId="1367" xr:uid="{00000000-0005-0000-0000-000004050000}"/>
    <cellStyle name="Normal 6 7" xfId="233" xr:uid="{00000000-0005-0000-0000-000005050000}"/>
    <cellStyle name="Normal 6 8" xfId="1066" xr:uid="{00000000-0005-0000-0000-000006050000}"/>
    <cellStyle name="Normal 6 9" xfId="1177" xr:uid="{00000000-0005-0000-0000-000007050000}"/>
    <cellStyle name="Normal 7" xfId="121" xr:uid="{00000000-0005-0000-0000-000008050000}"/>
    <cellStyle name="Normal 7 2" xfId="295" xr:uid="{00000000-0005-0000-0000-000009050000}"/>
    <cellStyle name="Normal 7 2 2" xfId="394" xr:uid="{00000000-0005-0000-0000-00000A050000}"/>
    <cellStyle name="Normal 7 2 2 2" xfId="571" xr:uid="{00000000-0005-0000-0000-00000B050000}"/>
    <cellStyle name="Normal 7 2 2 2 2" xfId="594" xr:uid="{00000000-0005-0000-0000-00000C050000}"/>
    <cellStyle name="Normal 7 2 2 2 2 2" xfId="1454" xr:uid="{00000000-0005-0000-0000-00000D050000}"/>
    <cellStyle name="Normal 7 2 2 2 3" xfId="1434" xr:uid="{00000000-0005-0000-0000-00000E050000}"/>
    <cellStyle name="Normal 7 2 2 3" xfId="1318" xr:uid="{00000000-0005-0000-0000-00000F050000}"/>
    <cellStyle name="Normal 7 2 3" xfId="489" xr:uid="{00000000-0005-0000-0000-000010050000}"/>
    <cellStyle name="Normal 7 2 3 2" xfId="1402" xr:uid="{00000000-0005-0000-0000-000011050000}"/>
    <cellStyle name="Normal 7 2 4" xfId="1068" xr:uid="{00000000-0005-0000-0000-000012050000}"/>
    <cellStyle name="Normal 7 2 5" xfId="1230" xr:uid="{00000000-0005-0000-0000-000013050000}"/>
    <cellStyle name="Normal 7 3" xfId="234" xr:uid="{00000000-0005-0000-0000-000014050000}"/>
    <cellStyle name="Normal 7 4" xfId="1067" xr:uid="{00000000-0005-0000-0000-000015050000}"/>
    <cellStyle name="Normal 79" xfId="473" xr:uid="{00000000-0005-0000-0000-000016050000}"/>
    <cellStyle name="Normal 79 2" xfId="1391" xr:uid="{00000000-0005-0000-0000-000017050000}"/>
    <cellStyle name="Normal 79 3" xfId="480" xr:uid="{00000000-0005-0000-0000-000018050000}"/>
    <cellStyle name="Normal 79 3 2" xfId="1395" xr:uid="{00000000-0005-0000-0000-000019050000}"/>
    <cellStyle name="Normal 8" xfId="130" xr:uid="{00000000-0005-0000-0000-00001A050000}"/>
    <cellStyle name="Normal 8 2" xfId="210" xr:uid="{00000000-0005-0000-0000-00001B050000}"/>
    <cellStyle name="Normal 8 2 2" xfId="283" xr:uid="{00000000-0005-0000-0000-00001C050000}"/>
    <cellStyle name="Normal 8 2 2 2" xfId="1219" xr:uid="{00000000-0005-0000-0000-00001D050000}"/>
    <cellStyle name="Normal 8 2 3" xfId="249" xr:uid="{00000000-0005-0000-0000-00001E050000}"/>
    <cellStyle name="Normal 8 2 3 2" xfId="1188" xr:uid="{00000000-0005-0000-0000-00001F050000}"/>
    <cellStyle name="Normal 8 2 4" xfId="459" xr:uid="{00000000-0005-0000-0000-000020050000}"/>
    <cellStyle name="Normal 8 2 5" xfId="1070" xr:uid="{00000000-0005-0000-0000-000021050000}"/>
    <cellStyle name="Normal 8 3" xfId="302" xr:uid="{00000000-0005-0000-0000-000022050000}"/>
    <cellStyle name="Normal 8 3 2" xfId="488" xr:uid="{00000000-0005-0000-0000-000023050000}"/>
    <cellStyle name="Normal 8 3 3" xfId="1071" xr:uid="{00000000-0005-0000-0000-000024050000}"/>
    <cellStyle name="Normal 8 4" xfId="275" xr:uid="{00000000-0005-0000-0000-000025050000}"/>
    <cellStyle name="Normal 8 4 2" xfId="1212" xr:uid="{00000000-0005-0000-0000-000026050000}"/>
    <cellStyle name="Normal 8 5" xfId="377" xr:uid="{00000000-0005-0000-0000-000027050000}"/>
    <cellStyle name="Normal 8 5 2" xfId="1301" xr:uid="{00000000-0005-0000-0000-000028050000}"/>
    <cellStyle name="Normal 8 6" xfId="447" xr:uid="{00000000-0005-0000-0000-000029050000}"/>
    <cellStyle name="Normal 8 6 2" xfId="1369" xr:uid="{00000000-0005-0000-0000-00002A050000}"/>
    <cellStyle name="Normal 8 7" xfId="200" xr:uid="{00000000-0005-0000-0000-00002B050000}"/>
    <cellStyle name="Normal 8 8" xfId="1069" xr:uid="{00000000-0005-0000-0000-00002C050000}"/>
    <cellStyle name="Normal 8 9" xfId="1151" xr:uid="{00000000-0005-0000-0000-00002D050000}"/>
    <cellStyle name="Normal 81" xfId="471" xr:uid="{00000000-0005-0000-0000-00002E050000}"/>
    <cellStyle name="Normal 81 2" xfId="1389" xr:uid="{00000000-0005-0000-0000-00002F050000}"/>
    <cellStyle name="Normal 81 3" xfId="478" xr:uid="{00000000-0005-0000-0000-000030050000}"/>
    <cellStyle name="Normal 81 3 2" xfId="1393" xr:uid="{00000000-0005-0000-0000-000031050000}"/>
    <cellStyle name="Normal 81 4" xfId="211" xr:uid="{00000000-0005-0000-0000-000032050000}"/>
    <cellStyle name="Normal 81 4 2" xfId="1173" xr:uid="{00000000-0005-0000-0000-000033050000}"/>
    <cellStyle name="Normal 82" xfId="472" xr:uid="{00000000-0005-0000-0000-000034050000}"/>
    <cellStyle name="Normal 82 2" xfId="1390" xr:uid="{00000000-0005-0000-0000-000035050000}"/>
    <cellStyle name="Normal 82 3" xfId="479" xr:uid="{00000000-0005-0000-0000-000036050000}"/>
    <cellStyle name="Normal 82 3 2" xfId="1394" xr:uid="{00000000-0005-0000-0000-000037050000}"/>
    <cellStyle name="Normal 82 4" xfId="212" xr:uid="{00000000-0005-0000-0000-000038050000}"/>
    <cellStyle name="Normal 82 4 2" xfId="1174" xr:uid="{00000000-0005-0000-0000-000039050000}"/>
    <cellStyle name="Normal 83" xfId="312" xr:uid="{00000000-0005-0000-0000-00003A050000}"/>
    <cellStyle name="Normal 83 2" xfId="407" xr:uid="{00000000-0005-0000-0000-00003B050000}"/>
    <cellStyle name="Normal 83 2 2" xfId="1331" xr:uid="{00000000-0005-0000-0000-00003C050000}"/>
    <cellStyle name="Normal 83 3" xfId="1243" xr:uid="{00000000-0005-0000-0000-00003D050000}"/>
    <cellStyle name="Normal 85" xfId="474" xr:uid="{00000000-0005-0000-0000-00003E050000}"/>
    <cellStyle name="Normal 85 2" xfId="481" xr:uid="{00000000-0005-0000-0000-00003F050000}"/>
    <cellStyle name="Normal 85 2 2" xfId="1396" xr:uid="{00000000-0005-0000-0000-000040050000}"/>
    <cellStyle name="Normal 85 3" xfId="1392" xr:uid="{00000000-0005-0000-0000-000041050000}"/>
    <cellStyle name="Normal 88" xfId="204" xr:uid="{00000000-0005-0000-0000-000042050000}"/>
    <cellStyle name="Normal 88 2" xfId="588" xr:uid="{00000000-0005-0000-0000-000043050000}"/>
    <cellStyle name="Normal 88 2 2" xfId="1448" xr:uid="{00000000-0005-0000-0000-000044050000}"/>
    <cellStyle name="Normal 88 3" xfId="1167" xr:uid="{00000000-0005-0000-0000-000045050000}"/>
    <cellStyle name="Normal 89" xfId="205" xr:uid="{00000000-0005-0000-0000-000046050000}"/>
    <cellStyle name="Normal 89 2" xfId="1168" xr:uid="{00000000-0005-0000-0000-000047050000}"/>
    <cellStyle name="Normal 9" xfId="120" xr:uid="{00000000-0005-0000-0000-000048050000}"/>
    <cellStyle name="Normal 9 2" xfId="317" xr:uid="{00000000-0005-0000-0000-000049050000}"/>
    <cellStyle name="Normal 9 2 2" xfId="603" xr:uid="{00000000-0005-0000-0000-00004A050000}"/>
    <cellStyle name="Normal 9 2 2 2" xfId="1463" xr:uid="{00000000-0005-0000-0000-00004B050000}"/>
    <cellStyle name="Normal 9 2 3" xfId="1073" xr:uid="{00000000-0005-0000-0000-00004C050000}"/>
    <cellStyle name="Normal 9 3" xfId="306" xr:uid="{00000000-0005-0000-0000-00004D050000}"/>
    <cellStyle name="Normal 9 3 2" xfId="500" xr:uid="{00000000-0005-0000-0000-00004E050000}"/>
    <cellStyle name="Normal 9 3 2 2" xfId="1413" xr:uid="{00000000-0005-0000-0000-00004F050000}"/>
    <cellStyle name="Normal 9 3 3" xfId="1074" xr:uid="{00000000-0005-0000-0000-000050050000}"/>
    <cellStyle name="Normal 9 4" xfId="277" xr:uid="{00000000-0005-0000-0000-000051050000}"/>
    <cellStyle name="Normal 9 5" xfId="351" xr:uid="{00000000-0005-0000-0000-000052050000}"/>
    <cellStyle name="Normal 9 5 2" xfId="1277" xr:uid="{00000000-0005-0000-0000-000053050000}"/>
    <cellStyle name="Normal 9 6" xfId="357" xr:uid="{00000000-0005-0000-0000-000054050000}"/>
    <cellStyle name="Normal 9 6 2" xfId="1281" xr:uid="{00000000-0005-0000-0000-000055050000}"/>
    <cellStyle name="Normal 9 7" xfId="449" xr:uid="{00000000-0005-0000-0000-000056050000}"/>
    <cellStyle name="Normal 9 7 2" xfId="1371" xr:uid="{00000000-0005-0000-0000-000057050000}"/>
    <cellStyle name="Normal 9 8" xfId="236" xr:uid="{00000000-0005-0000-0000-000058050000}"/>
    <cellStyle name="Normal 9 9" xfId="1072" xr:uid="{00000000-0005-0000-0000-000059050000}"/>
    <cellStyle name="Normal 90" xfId="206" xr:uid="{00000000-0005-0000-0000-00005A050000}"/>
    <cellStyle name="Normal 90 2" xfId="1169" xr:uid="{00000000-0005-0000-0000-00005B050000}"/>
    <cellStyle name="Normal 94" xfId="270" xr:uid="{00000000-0005-0000-0000-00005C050000}"/>
    <cellStyle name="Normal 94 2" xfId="272" xr:uid="{00000000-0005-0000-0000-00005D050000}"/>
    <cellStyle name="Normal 94 3" xfId="373" xr:uid="{00000000-0005-0000-0000-00005E050000}"/>
    <cellStyle name="Normal 94 3 2" xfId="1297" xr:uid="{00000000-0005-0000-0000-00005F050000}"/>
    <cellStyle name="Normal 94 4" xfId="1208" xr:uid="{00000000-0005-0000-0000-000060050000}"/>
    <cellStyle name="Normal 95" xfId="208" xr:uid="{00000000-0005-0000-0000-000061050000}"/>
    <cellStyle name="Normal 95 2" xfId="361" xr:uid="{00000000-0005-0000-0000-000062050000}"/>
    <cellStyle name="Normal 95 2 2" xfId="1285" xr:uid="{00000000-0005-0000-0000-000063050000}"/>
    <cellStyle name="Normal 95 3" xfId="487" xr:uid="{00000000-0005-0000-0000-000064050000}"/>
    <cellStyle name="Normal 95 3 2" xfId="1401" xr:uid="{00000000-0005-0000-0000-000065050000}"/>
    <cellStyle name="Normal 95 4" xfId="1171" xr:uid="{00000000-0005-0000-0000-000066050000}"/>
    <cellStyle name="Normal 96" xfId="209" xr:uid="{00000000-0005-0000-0000-000067050000}"/>
    <cellStyle name="Normal 96 2" xfId="1172" xr:uid="{00000000-0005-0000-0000-000068050000}"/>
    <cellStyle name="Normal 97" xfId="207" xr:uid="{00000000-0005-0000-0000-000069050000}"/>
    <cellStyle name="Normal 97 2" xfId="1170" xr:uid="{00000000-0005-0000-0000-00006A050000}"/>
    <cellStyle name="Normal 98" xfId="315" xr:uid="{00000000-0005-0000-0000-00006B050000}"/>
    <cellStyle name="Normal 98 2" xfId="410" xr:uid="{00000000-0005-0000-0000-00006C050000}"/>
    <cellStyle name="Normal 98 2 2" xfId="1334" xr:uid="{00000000-0005-0000-0000-00006D050000}"/>
    <cellStyle name="Normal 98 3" xfId="1246" xr:uid="{00000000-0005-0000-0000-00006E050000}"/>
    <cellStyle name="Note 2" xfId="339" xr:uid="{00000000-0005-0000-0000-00006F050000}"/>
    <cellStyle name="Note 2 2" xfId="354" xr:uid="{00000000-0005-0000-0000-000070050000}"/>
    <cellStyle name="Note 2 2 2" xfId="1280" xr:uid="{00000000-0005-0000-0000-000071050000}"/>
    <cellStyle name="Note 2 3" xfId="360" xr:uid="{00000000-0005-0000-0000-000072050000}"/>
    <cellStyle name="Note 2 3 2" xfId="1284" xr:uid="{00000000-0005-0000-0000-000073050000}"/>
    <cellStyle name="Note 2 4" xfId="1075" xr:uid="{00000000-0005-0000-0000-000074050000}"/>
    <cellStyle name="Note 2 5" xfId="1265" xr:uid="{00000000-0005-0000-0000-000075050000}"/>
    <cellStyle name="Note 3" xfId="349" xr:uid="{00000000-0005-0000-0000-000076050000}"/>
    <cellStyle name="Note 3 2" xfId="1275" xr:uid="{00000000-0005-0000-0000-000077050000}"/>
    <cellStyle name="Note 4" xfId="431" xr:uid="{00000000-0005-0000-0000-000078050000}"/>
    <cellStyle name="Note 4 2" xfId="1355" xr:uid="{00000000-0005-0000-0000-000079050000}"/>
    <cellStyle name="Note 5" xfId="527" xr:uid="{00000000-0005-0000-0000-00007A050000}"/>
    <cellStyle name="Note 6" xfId="672" xr:uid="{00000000-0005-0000-0000-00007B050000}"/>
    <cellStyle name="Output" xfId="167" builtinId="21" customBuiltin="1"/>
    <cellStyle name="Output 2" xfId="522" xr:uid="{00000000-0005-0000-0000-00007D050000}"/>
    <cellStyle name="Output 2 2" xfId="1076" xr:uid="{00000000-0005-0000-0000-00007E050000}"/>
    <cellStyle name="Output 3" xfId="685" xr:uid="{00000000-0005-0000-0000-00007F050000}"/>
    <cellStyle name="Output 3 2" xfId="1077" xr:uid="{00000000-0005-0000-0000-000080050000}"/>
    <cellStyle name="Output 4" xfId="1078" xr:uid="{00000000-0005-0000-0000-000081050000}"/>
    <cellStyle name="Output Amounts" xfId="70" xr:uid="{00000000-0005-0000-0000-000082050000}"/>
    <cellStyle name="Output Line Items" xfId="71" xr:uid="{00000000-0005-0000-0000-000083050000}"/>
    <cellStyle name="Percent [0]" xfId="72" xr:uid="{00000000-0005-0000-0000-000084050000}"/>
    <cellStyle name="Percent [00]" xfId="73" xr:uid="{00000000-0005-0000-0000-000085050000}"/>
    <cellStyle name="Percent [2]" xfId="74" xr:uid="{00000000-0005-0000-0000-000086050000}"/>
    <cellStyle name="Percent 10" xfId="1425" xr:uid="{00000000-0005-0000-0000-000087050000}"/>
    <cellStyle name="Percent 11" xfId="1575" xr:uid="{00000000-0005-0000-0000-000088050000}"/>
    <cellStyle name="Percent 12" xfId="1584" xr:uid="{00000000-0005-0000-0000-000089050000}"/>
    <cellStyle name="Percent 13" xfId="1153" xr:uid="{00000000-0005-0000-0000-00008A050000}"/>
    <cellStyle name="Percent 14" xfId="1576" xr:uid="{00000000-0005-0000-0000-00008B050000}"/>
    <cellStyle name="Percent 15" xfId="1154" xr:uid="{00000000-0005-0000-0000-00008C050000}"/>
    <cellStyle name="Percent 16" xfId="1580" xr:uid="{00000000-0005-0000-0000-00008D050000}"/>
    <cellStyle name="Percent 17" xfId="1589" xr:uid="{00000000-0005-0000-0000-00008E050000}"/>
    <cellStyle name="Percent 18" xfId="1591" xr:uid="{00000000-0005-0000-0000-00008F050000}"/>
    <cellStyle name="Percent 2" xfId="75" xr:uid="{00000000-0005-0000-0000-000090050000}"/>
    <cellStyle name="Percent 2 2" xfId="217" xr:uid="{00000000-0005-0000-0000-000091050000}"/>
    <cellStyle name="Percent 2 3" xfId="214" xr:uid="{00000000-0005-0000-0000-000092050000}"/>
    <cellStyle name="Percent 2 3 2" xfId="1080" xr:uid="{00000000-0005-0000-0000-000093050000}"/>
    <cellStyle name="Percent 2 4" xfId="1079" xr:uid="{00000000-0005-0000-0000-000094050000}"/>
    <cellStyle name="Percent 3" xfId="76" xr:uid="{00000000-0005-0000-0000-000095050000}"/>
    <cellStyle name="Percent 3 10" xfId="1195" xr:uid="{00000000-0005-0000-0000-000096050000}"/>
    <cellStyle name="Percent 3 2" xfId="140" xr:uid="{00000000-0005-0000-0000-000097050000}"/>
    <cellStyle name="Percent 3 2 2" xfId="636" xr:uid="{00000000-0005-0000-0000-000098050000}"/>
    <cellStyle name="Percent 3 2 2 2" xfId="1496" xr:uid="{00000000-0005-0000-0000-000099050000}"/>
    <cellStyle name="Percent 3 2 3" xfId="304" xr:uid="{00000000-0005-0000-0000-00009A050000}"/>
    <cellStyle name="Percent 3 2 4" xfId="1082" xr:uid="{00000000-0005-0000-0000-00009B050000}"/>
    <cellStyle name="Percent 3 3" xfId="291" xr:uid="{00000000-0005-0000-0000-00009C050000}"/>
    <cellStyle name="Percent 3 3 2" xfId="1227" xr:uid="{00000000-0005-0000-0000-00009D050000}"/>
    <cellStyle name="Percent 3 4" xfId="353" xr:uid="{00000000-0005-0000-0000-00009E050000}"/>
    <cellStyle name="Percent 3 4 2" xfId="1279" xr:uid="{00000000-0005-0000-0000-00009F050000}"/>
    <cellStyle name="Percent 3 5" xfId="359" xr:uid="{00000000-0005-0000-0000-0000A0050000}"/>
    <cellStyle name="Percent 3 5 2" xfId="1283" xr:uid="{00000000-0005-0000-0000-0000A1050000}"/>
    <cellStyle name="Percent 3 6" xfId="391" xr:uid="{00000000-0005-0000-0000-0000A2050000}"/>
    <cellStyle name="Percent 3 6 2" xfId="1315" xr:uid="{00000000-0005-0000-0000-0000A3050000}"/>
    <cellStyle name="Percent 3 7" xfId="560" xr:uid="{00000000-0005-0000-0000-0000A4050000}"/>
    <cellStyle name="Percent 3 8" xfId="257" xr:uid="{00000000-0005-0000-0000-0000A5050000}"/>
    <cellStyle name="Percent 3 9" xfId="1081" xr:uid="{00000000-0005-0000-0000-0000A6050000}"/>
    <cellStyle name="Percent 4" xfId="345" xr:uid="{00000000-0005-0000-0000-0000A7050000}"/>
    <cellStyle name="Percent 4 2" xfId="483" xr:uid="{00000000-0005-0000-0000-0000A8050000}"/>
    <cellStyle name="Percent 4 2 2" xfId="1084" xr:uid="{00000000-0005-0000-0000-0000A9050000}"/>
    <cellStyle name="Percent 4 2 3" xfId="1398" xr:uid="{00000000-0005-0000-0000-0000AA050000}"/>
    <cellStyle name="Percent 4 3" xfId="690" xr:uid="{00000000-0005-0000-0000-0000AB050000}"/>
    <cellStyle name="Percent 4 3 2" xfId="1508" xr:uid="{00000000-0005-0000-0000-0000AC050000}"/>
    <cellStyle name="Percent 4 4" xfId="1083" xr:uid="{00000000-0005-0000-0000-0000AD050000}"/>
    <cellStyle name="Percent 4 5" xfId="1271" xr:uid="{00000000-0005-0000-0000-0000AE050000}"/>
    <cellStyle name="Percent 5" xfId="348" xr:uid="{00000000-0005-0000-0000-0000AF050000}"/>
    <cellStyle name="Percent 5 2" xfId="1086" xr:uid="{00000000-0005-0000-0000-0000B0050000}"/>
    <cellStyle name="Percent 5 3" xfId="1085" xr:uid="{00000000-0005-0000-0000-0000B1050000}"/>
    <cellStyle name="Percent 5 4" xfId="1274" xr:uid="{00000000-0005-0000-0000-0000B2050000}"/>
    <cellStyle name="Percent 6" xfId="512" xr:uid="{00000000-0005-0000-0000-0000B3050000}"/>
    <cellStyle name="Percent 6 2" xfId="1087" xr:uid="{00000000-0005-0000-0000-0000B4050000}"/>
    <cellStyle name="Percent 7" xfId="758" xr:uid="{00000000-0005-0000-0000-0000B5050000}"/>
    <cellStyle name="Percent 8" xfId="761" xr:uid="{00000000-0005-0000-0000-0000B6050000}"/>
    <cellStyle name="Percent 9" xfId="757" xr:uid="{00000000-0005-0000-0000-0000B7050000}"/>
    <cellStyle name="PERCENTAGE" xfId="77" xr:uid="{00000000-0005-0000-0000-0000B8050000}"/>
    <cellStyle name="PrePop Currency (0)" xfId="78" xr:uid="{00000000-0005-0000-0000-0000B9050000}"/>
    <cellStyle name="PrePop Currency (2)" xfId="79" xr:uid="{00000000-0005-0000-0000-0000BA050000}"/>
    <cellStyle name="PrePop Units (0)" xfId="80" xr:uid="{00000000-0005-0000-0000-0000BB050000}"/>
    <cellStyle name="PrePop Units (1)" xfId="81" xr:uid="{00000000-0005-0000-0000-0000BC050000}"/>
    <cellStyle name="PrePop Units (2)" xfId="82" xr:uid="{00000000-0005-0000-0000-0000BD050000}"/>
    <cellStyle name="price" xfId="83" xr:uid="{00000000-0005-0000-0000-0000BE050000}"/>
    <cellStyle name="PSChar" xfId="84" xr:uid="{00000000-0005-0000-0000-0000BF050000}"/>
    <cellStyle name="PSDate" xfId="85" xr:uid="{00000000-0005-0000-0000-0000C0050000}"/>
    <cellStyle name="PSDec" xfId="86" xr:uid="{00000000-0005-0000-0000-0000C1050000}"/>
    <cellStyle name="PSHeading" xfId="87" xr:uid="{00000000-0005-0000-0000-0000C2050000}"/>
    <cellStyle name="PSInt" xfId="88" xr:uid="{00000000-0005-0000-0000-0000C3050000}"/>
    <cellStyle name="PSInt 2" xfId="1088" xr:uid="{00000000-0005-0000-0000-0000C4050000}"/>
    <cellStyle name="PSSpacer" xfId="89" xr:uid="{00000000-0005-0000-0000-0000C5050000}"/>
    <cellStyle name="pwstyle" xfId="90" xr:uid="{00000000-0005-0000-0000-0000C6050000}"/>
    <cellStyle name="Quantity" xfId="91" xr:uid="{00000000-0005-0000-0000-0000C7050000}"/>
    <cellStyle name="R00A" xfId="1090" xr:uid="{00000000-0005-0000-0000-0000C8050000}"/>
    <cellStyle name="R00B" xfId="1091" xr:uid="{00000000-0005-0000-0000-0000C9050000}"/>
    <cellStyle name="R00L" xfId="1092" xr:uid="{00000000-0005-0000-0000-0000CA050000}"/>
    <cellStyle name="R01A" xfId="1093" xr:uid="{00000000-0005-0000-0000-0000CB050000}"/>
    <cellStyle name="R01B" xfId="1094" xr:uid="{00000000-0005-0000-0000-0000CC050000}"/>
    <cellStyle name="R01H" xfId="1095" xr:uid="{00000000-0005-0000-0000-0000CD050000}"/>
    <cellStyle name="R01L" xfId="1096" xr:uid="{00000000-0005-0000-0000-0000CE050000}"/>
    <cellStyle name="R02A" xfId="1097" xr:uid="{00000000-0005-0000-0000-0000CF050000}"/>
    <cellStyle name="R02B" xfId="1098" xr:uid="{00000000-0005-0000-0000-0000D0050000}"/>
    <cellStyle name="R02H" xfId="1099" xr:uid="{00000000-0005-0000-0000-0000D1050000}"/>
    <cellStyle name="R02L" xfId="1100" xr:uid="{00000000-0005-0000-0000-0000D2050000}"/>
    <cellStyle name="R03A" xfId="1101" xr:uid="{00000000-0005-0000-0000-0000D3050000}"/>
    <cellStyle name="R03B" xfId="1102" xr:uid="{00000000-0005-0000-0000-0000D4050000}"/>
    <cellStyle name="R03H" xfId="1103" xr:uid="{00000000-0005-0000-0000-0000D5050000}"/>
    <cellStyle name="R03L" xfId="1104" xr:uid="{00000000-0005-0000-0000-0000D6050000}"/>
    <cellStyle name="R04A" xfId="1105" xr:uid="{00000000-0005-0000-0000-0000D7050000}"/>
    <cellStyle name="R04B" xfId="1106" xr:uid="{00000000-0005-0000-0000-0000D8050000}"/>
    <cellStyle name="R04H" xfId="1107" xr:uid="{00000000-0005-0000-0000-0000D9050000}"/>
    <cellStyle name="R04L" xfId="1108" xr:uid="{00000000-0005-0000-0000-0000DA050000}"/>
    <cellStyle name="R05A" xfId="1109" xr:uid="{00000000-0005-0000-0000-0000DB050000}"/>
    <cellStyle name="R05B" xfId="1110" xr:uid="{00000000-0005-0000-0000-0000DC050000}"/>
    <cellStyle name="R05H" xfId="1111" xr:uid="{00000000-0005-0000-0000-0000DD050000}"/>
    <cellStyle name="R05L" xfId="1112" xr:uid="{00000000-0005-0000-0000-0000DE050000}"/>
    <cellStyle name="R06A" xfId="1113" xr:uid="{00000000-0005-0000-0000-0000DF050000}"/>
    <cellStyle name="R06B" xfId="1114" xr:uid="{00000000-0005-0000-0000-0000E0050000}"/>
    <cellStyle name="R06H" xfId="1115" xr:uid="{00000000-0005-0000-0000-0000E1050000}"/>
    <cellStyle name="R06L" xfId="1116" xr:uid="{00000000-0005-0000-0000-0000E2050000}"/>
    <cellStyle name="R07A" xfId="1117" xr:uid="{00000000-0005-0000-0000-0000E3050000}"/>
    <cellStyle name="R07B" xfId="1118" xr:uid="{00000000-0005-0000-0000-0000E4050000}"/>
    <cellStyle name="R07H" xfId="1119" xr:uid="{00000000-0005-0000-0000-0000E5050000}"/>
    <cellStyle name="R07L" xfId="1120" xr:uid="{00000000-0005-0000-0000-0000E6050000}"/>
    <cellStyle name="RevList" xfId="92" xr:uid="{00000000-0005-0000-0000-0000E7050000}"/>
    <cellStyle name="rob" xfId="93" xr:uid="{00000000-0005-0000-0000-0000E8050000}"/>
    <cellStyle name="SAPBEXchaText" xfId="1121" xr:uid="{00000000-0005-0000-0000-0000E9050000}"/>
    <cellStyle name="SAPBEXfilterDrill" xfId="1122" xr:uid="{00000000-0005-0000-0000-0000EA050000}"/>
    <cellStyle name="SAPBEXheaderItem" xfId="1123" xr:uid="{00000000-0005-0000-0000-0000EB050000}"/>
    <cellStyle name="SAPBEXheaderText" xfId="1124" xr:uid="{00000000-0005-0000-0000-0000EC050000}"/>
    <cellStyle name="SAPBEXstdData" xfId="1125" xr:uid="{00000000-0005-0000-0000-0000ED050000}"/>
    <cellStyle name="SAPBEXstdDataEmph" xfId="1126" xr:uid="{00000000-0005-0000-0000-0000EE050000}"/>
    <cellStyle name="SAPBEXstdItem" xfId="1127" xr:uid="{00000000-0005-0000-0000-0000EF050000}"/>
    <cellStyle name="SAPBEXstdItemX" xfId="1128" xr:uid="{00000000-0005-0000-0000-0000F0050000}"/>
    <cellStyle name="SAPBEXtitle" xfId="1129" xr:uid="{00000000-0005-0000-0000-0000F1050000}"/>
    <cellStyle name="SAPBEXundefined" xfId="1130" xr:uid="{00000000-0005-0000-0000-0000F2050000}"/>
    <cellStyle name="sbt2" xfId="94" xr:uid="{00000000-0005-0000-0000-0000F3050000}"/>
    <cellStyle name="Standard_Anpassen der Amortisation" xfId="95" xr:uid="{00000000-0005-0000-0000-0000F4050000}"/>
    <cellStyle name="Style 1" xfId="96" xr:uid="{00000000-0005-0000-0000-0000F5050000}"/>
    <cellStyle name="Style 1 2" xfId="1131" xr:uid="{00000000-0005-0000-0000-0000F6050000}"/>
    <cellStyle name="Style 2" xfId="97" xr:uid="{00000000-0005-0000-0000-0000F7050000}"/>
    <cellStyle name="subt1" xfId="98" xr:uid="{00000000-0005-0000-0000-0000F8050000}"/>
    <cellStyle name="Subtotal" xfId="99" xr:uid="{00000000-0005-0000-0000-0000F9050000}"/>
    <cellStyle name="SubTotal 2" xfId="1132" xr:uid="{00000000-0005-0000-0000-0000FA050000}"/>
    <cellStyle name="Text Indent A" xfId="100" xr:uid="{00000000-0005-0000-0000-0000FB050000}"/>
    <cellStyle name="Text Indent B" xfId="101" xr:uid="{00000000-0005-0000-0000-0000FC050000}"/>
    <cellStyle name="Text Indent C" xfId="102" xr:uid="{00000000-0005-0000-0000-0000FD050000}"/>
    <cellStyle name="thaif1" xfId="1133" xr:uid="{00000000-0005-0000-0000-0000FE050000}"/>
    <cellStyle name="Timing Schedule" xfId="103" xr:uid="{00000000-0005-0000-0000-0000FF050000}"/>
    <cellStyle name="Title" xfId="158" builtinId="15" customBuiltin="1"/>
    <cellStyle name="Title 2" xfId="513" xr:uid="{00000000-0005-0000-0000-000001060000}"/>
    <cellStyle name="Title 2 2" xfId="1134" xr:uid="{00000000-0005-0000-0000-000002060000}"/>
    <cellStyle name="Title 3" xfId="658" xr:uid="{00000000-0005-0000-0000-000003060000}"/>
    <cellStyle name="Total" xfId="173" builtinId="25" customBuiltin="1"/>
    <cellStyle name="Total 2" xfId="529" xr:uid="{00000000-0005-0000-0000-000005060000}"/>
    <cellStyle name="Total 2 2" xfId="1135" xr:uid="{00000000-0005-0000-0000-000006060000}"/>
    <cellStyle name="Total 3" xfId="663" xr:uid="{00000000-0005-0000-0000-000007060000}"/>
    <cellStyle name="Total 3 2" xfId="1136" xr:uid="{00000000-0005-0000-0000-000008060000}"/>
    <cellStyle name="Total 4" xfId="1137" xr:uid="{00000000-0005-0000-0000-000009060000}"/>
    <cellStyle name="v" xfId="104" xr:uid="{00000000-0005-0000-0000-00000A060000}"/>
    <cellStyle name="Währung [0]_Compiling Utility Macros" xfId="105" xr:uid="{00000000-0005-0000-0000-00000B060000}"/>
    <cellStyle name="Währung_Compiling Utility Macros" xfId="106" xr:uid="{00000000-0005-0000-0000-00000C060000}"/>
    <cellStyle name="Warning Text" xfId="171" builtinId="11" customBuiltin="1"/>
    <cellStyle name="Warning Text 2" xfId="526" xr:uid="{00000000-0005-0000-0000-00000E060000}"/>
    <cellStyle name="Warning Text 2 2" xfId="1138" xr:uid="{00000000-0005-0000-0000-00000F060000}"/>
    <cellStyle name="Warning Text 3" xfId="677" xr:uid="{00000000-0005-0000-0000-000010060000}"/>
    <cellStyle name="Warning Text 3 2" xfId="1139" xr:uid="{00000000-0005-0000-0000-000011060000}"/>
    <cellStyle name="Warning Text 4" xfId="1140" xr:uid="{00000000-0005-0000-0000-000012060000}"/>
    <cellStyle name="เครื่องหมายจุลภาค [0]_Excel_MD97DL" xfId="1141" xr:uid="{00000000-0005-0000-0000-000013060000}"/>
    <cellStyle name="เครื่องหมายจุลภาค_Action_Plan_UOBที่บ้าน" xfId="1142" xr:uid="{00000000-0005-0000-0000-000014060000}"/>
    <cellStyle name="เครื่องหมายสกุลเงิน [0]_Excel_MD97DL" xfId="1143" xr:uid="{00000000-0005-0000-0000-000015060000}"/>
    <cellStyle name="เครื่องหมายสกุลเงิน_Excel_MD97DL" xfId="1144" xr:uid="{00000000-0005-0000-0000-000016060000}"/>
    <cellStyle name="เชื่อมโยงหลายมิติ" xfId="109" xr:uid="{00000000-0005-0000-0000-000017060000}"/>
    <cellStyle name="จุลภาค 2 2" xfId="485" xr:uid="{00000000-0005-0000-0000-000018060000}"/>
    <cellStyle name="จุลภาค 2 2 2" xfId="570" xr:uid="{00000000-0005-0000-0000-000019060000}"/>
    <cellStyle name="จุลภาค 2 2 2 2" xfId="593" xr:uid="{00000000-0005-0000-0000-00001A060000}"/>
    <cellStyle name="จุลภาค 2 2 2 2 2" xfId="626" xr:uid="{00000000-0005-0000-0000-00001B060000}"/>
    <cellStyle name="จุลภาค 2 2 2 2 2 2" xfId="743" xr:uid="{00000000-0005-0000-0000-00001C060000}"/>
    <cellStyle name="จุลภาค 2 2 2 2 2 2 2" xfId="1561" xr:uid="{00000000-0005-0000-0000-00001D060000}"/>
    <cellStyle name="จุลภาค 2 2 2 2 2 3" xfId="1486" xr:uid="{00000000-0005-0000-0000-00001E060000}"/>
    <cellStyle name="จุลภาค 2 2 2 2 3" xfId="712" xr:uid="{00000000-0005-0000-0000-00001F060000}"/>
    <cellStyle name="จุลภาค 2 2 2 2 3 2" xfId="1530" xr:uid="{00000000-0005-0000-0000-000020060000}"/>
    <cellStyle name="จุลภาค 2 2 2 2 4" xfId="1453" xr:uid="{00000000-0005-0000-0000-000021060000}"/>
    <cellStyle name="จุลภาค 2 2 2 3" xfId="610" xr:uid="{00000000-0005-0000-0000-000022060000}"/>
    <cellStyle name="จุลภาค 2 2 2 3 2" xfId="727" xr:uid="{00000000-0005-0000-0000-000023060000}"/>
    <cellStyle name="จุลภาค 2 2 2 3 2 2" xfId="1545" xr:uid="{00000000-0005-0000-0000-000024060000}"/>
    <cellStyle name="จุลภาค 2 2 2 3 3" xfId="1470" xr:uid="{00000000-0005-0000-0000-000025060000}"/>
    <cellStyle name="จุลภาค 2 2 2 4" xfId="696" xr:uid="{00000000-0005-0000-0000-000026060000}"/>
    <cellStyle name="จุลภาค 2 2 2 4 2" xfId="1514" xr:uid="{00000000-0005-0000-0000-000027060000}"/>
    <cellStyle name="จุลภาค 2 2 2 5" xfId="1433" xr:uid="{00000000-0005-0000-0000-000028060000}"/>
    <cellStyle name="จุลภาค 2 2 3" xfId="1400" xr:uid="{00000000-0005-0000-0000-000029060000}"/>
    <cellStyle name="ตามการเชื่อมโยงหลายมิติ" xfId="110" xr:uid="{00000000-0005-0000-0000-00002A060000}"/>
    <cellStyle name="น้บะภฒ_95" xfId="111" xr:uid="{00000000-0005-0000-0000-00002B060000}"/>
    <cellStyle name="ปกติ 2" xfId="1145" xr:uid="{00000000-0005-0000-0000-00002C060000}"/>
    <cellStyle name="ปกติ 2 2 11" xfId="484" xr:uid="{00000000-0005-0000-0000-00002D060000}"/>
    <cellStyle name="ปกติ 2 2 11 2" xfId="1399" xr:uid="{00000000-0005-0000-0000-00002E060000}"/>
    <cellStyle name="ปกติ 2 2 4" xfId="569" xr:uid="{00000000-0005-0000-0000-00002F060000}"/>
    <cellStyle name="ปกติ 2 2 4 2" xfId="592" xr:uid="{00000000-0005-0000-0000-000030060000}"/>
    <cellStyle name="ปกติ 2 2 4 2 2" xfId="1452" xr:uid="{00000000-0005-0000-0000-000031060000}"/>
    <cellStyle name="ปกติ 2 2 4 3" xfId="1432" xr:uid="{00000000-0005-0000-0000-000032060000}"/>
    <cellStyle name="ปกติ_219009-01-52" xfId="1146" xr:uid="{00000000-0005-0000-0000-000033060000}"/>
    <cellStyle name="ฤธถ [0]_95" xfId="112" xr:uid="{00000000-0005-0000-0000-000034060000}"/>
    <cellStyle name="ฤธถ_95" xfId="113" xr:uid="{00000000-0005-0000-0000-000035060000}"/>
    <cellStyle name="ล๋ศญ [0]_95" xfId="114" xr:uid="{00000000-0005-0000-0000-000036060000}"/>
    <cellStyle name="ล๋ศญ_95" xfId="115" xr:uid="{00000000-0005-0000-0000-000037060000}"/>
    <cellStyle name="วฅมุ_4ฟ๙ฝวภ๛" xfId="116" xr:uid="{00000000-0005-0000-0000-000038060000}"/>
    <cellStyle name="_x001d_๐'&amp;O—&amp;H_x000b__x0008_4_x0018__x0005__x0019__x000f__x0001__x0001_" xfId="1147" xr:uid="{00000000-0005-0000-0000-000039060000}"/>
    <cellStyle name="常规_Sheet1" xfId="117" xr:uid="{00000000-0005-0000-0000-00003A060000}"/>
    <cellStyle name="標準_Book1 グラフ 1" xfId="1148" xr:uid="{00000000-0005-0000-0000-00003B060000}"/>
  </cellStyles>
  <dxfs count="0"/>
  <tableStyles count="0" defaultTableStyle="TableStyleMedium9" defaultPivotStyle="PivotStyleLight16"/>
  <colors>
    <mruColors>
      <color rgb="FFFAFAFA"/>
      <color rgb="FFFFCCCC"/>
      <color rgb="FFFF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s\shares\TEMP\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s\TEMP\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P141"/>
  <sheetViews>
    <sheetView showZeros="0" zoomScaleNormal="100" zoomScaleSheetLayoutView="85" workbookViewId="0">
      <selection activeCell="H4" sqref="H4"/>
    </sheetView>
  </sheetViews>
  <sheetFormatPr defaultRowHeight="21.75" customHeight="1"/>
  <cols>
    <col min="1" max="6" width="1.85546875" style="2" customWidth="1"/>
    <col min="7" max="7" width="31.5703125" style="2" customWidth="1"/>
    <col min="8" max="8" width="7.85546875" style="3" bestFit="1" customWidth="1"/>
    <col min="9" max="9" width="0.7109375" style="3" customWidth="1"/>
    <col min="10" max="10" width="13.7109375" style="4" customWidth="1"/>
    <col min="11" max="11" width="0.7109375" style="5" customWidth="1"/>
    <col min="12" max="12" width="13.7109375" style="4" customWidth="1"/>
    <col min="13" max="13" width="0.7109375" style="5" customWidth="1"/>
    <col min="14" max="14" width="13.7109375" style="6" customWidth="1"/>
    <col min="15" max="15" width="0.7109375" style="7" customWidth="1"/>
    <col min="16" max="16" width="13.7109375" style="6" customWidth="1"/>
    <col min="17" max="83" width="9" style="2"/>
    <col min="84" max="86" width="2.28515625" style="2" customWidth="1"/>
    <col min="87" max="87" width="7.42578125" style="2" customWidth="1"/>
    <col min="88" max="88" width="2.140625" style="2" customWidth="1"/>
    <col min="89" max="89" width="2.42578125" style="2" customWidth="1"/>
    <col min="90" max="90" width="28.85546875" style="2" customWidth="1"/>
    <col min="91" max="91" width="8.28515625" style="2" bestFit="1" customWidth="1"/>
    <col min="92" max="92" width="1.7109375" style="2" customWidth="1"/>
    <col min="93" max="93" width="14.7109375" style="2" customWidth="1"/>
    <col min="94" max="94" width="1.7109375" style="2" customWidth="1"/>
    <col min="95" max="95" width="14.7109375" style="2" customWidth="1"/>
    <col min="96" max="96" width="9" style="2"/>
    <col min="97" max="97" width="9.85546875" style="2" bestFit="1" customWidth="1"/>
    <col min="98" max="99" width="10.5703125" style="2" customWidth="1"/>
    <col min="100" max="339" width="9" style="2"/>
    <col min="340" max="342" width="2.28515625" style="2" customWidth="1"/>
    <col min="343" max="343" width="7.42578125" style="2" customWidth="1"/>
    <col min="344" max="344" width="2.140625" style="2" customWidth="1"/>
    <col min="345" max="345" width="2.42578125" style="2" customWidth="1"/>
    <col min="346" max="346" width="28.85546875" style="2" customWidth="1"/>
    <col min="347" max="347" width="8.28515625" style="2" bestFit="1" customWidth="1"/>
    <col min="348" max="348" width="1.7109375" style="2" customWidth="1"/>
    <col min="349" max="349" width="14.7109375" style="2" customWidth="1"/>
    <col min="350" max="350" width="1.7109375" style="2" customWidth="1"/>
    <col min="351" max="351" width="14.7109375" style="2" customWidth="1"/>
    <col min="352" max="352" width="9" style="2"/>
    <col min="353" max="353" width="9.85546875" style="2" bestFit="1" customWidth="1"/>
    <col min="354" max="355" width="10.5703125" style="2" customWidth="1"/>
    <col min="356" max="595" width="9" style="2"/>
    <col min="596" max="598" width="2.28515625" style="2" customWidth="1"/>
    <col min="599" max="599" width="7.42578125" style="2" customWidth="1"/>
    <col min="600" max="600" width="2.140625" style="2" customWidth="1"/>
    <col min="601" max="601" width="2.42578125" style="2" customWidth="1"/>
    <col min="602" max="602" width="28.85546875" style="2" customWidth="1"/>
    <col min="603" max="603" width="8.28515625" style="2" bestFit="1" customWidth="1"/>
    <col min="604" max="604" width="1.7109375" style="2" customWidth="1"/>
    <col min="605" max="605" width="14.7109375" style="2" customWidth="1"/>
    <col min="606" max="606" width="1.7109375" style="2" customWidth="1"/>
    <col min="607" max="607" width="14.7109375" style="2" customWidth="1"/>
    <col min="608" max="608" width="9" style="2"/>
    <col min="609" max="609" width="9.85546875" style="2" bestFit="1" customWidth="1"/>
    <col min="610" max="611" width="10.5703125" style="2" customWidth="1"/>
    <col min="612" max="851" width="9" style="2"/>
    <col min="852" max="854" width="2.28515625" style="2" customWidth="1"/>
    <col min="855" max="855" width="7.42578125" style="2" customWidth="1"/>
    <col min="856" max="856" width="2.140625" style="2" customWidth="1"/>
    <col min="857" max="857" width="2.42578125" style="2" customWidth="1"/>
    <col min="858" max="858" width="28.85546875" style="2" customWidth="1"/>
    <col min="859" max="859" width="8.28515625" style="2" bestFit="1" customWidth="1"/>
    <col min="860" max="860" width="1.7109375" style="2" customWidth="1"/>
    <col min="861" max="861" width="14.7109375" style="2" customWidth="1"/>
    <col min="862" max="862" width="1.7109375" style="2" customWidth="1"/>
    <col min="863" max="863" width="14.7109375" style="2" customWidth="1"/>
    <col min="864" max="864" width="9" style="2"/>
    <col min="865" max="865" width="9.85546875" style="2" bestFit="1" customWidth="1"/>
    <col min="866" max="867" width="10.5703125" style="2" customWidth="1"/>
    <col min="868" max="1107" width="9" style="2"/>
    <col min="1108" max="1110" width="2.28515625" style="2" customWidth="1"/>
    <col min="1111" max="1111" width="7.42578125" style="2" customWidth="1"/>
    <col min="1112" max="1112" width="2.140625" style="2" customWidth="1"/>
    <col min="1113" max="1113" width="2.42578125" style="2" customWidth="1"/>
    <col min="1114" max="1114" width="28.85546875" style="2" customWidth="1"/>
    <col min="1115" max="1115" width="8.28515625" style="2" bestFit="1" customWidth="1"/>
    <col min="1116" max="1116" width="1.7109375" style="2" customWidth="1"/>
    <col min="1117" max="1117" width="14.7109375" style="2" customWidth="1"/>
    <col min="1118" max="1118" width="1.7109375" style="2" customWidth="1"/>
    <col min="1119" max="1119" width="14.7109375" style="2" customWidth="1"/>
    <col min="1120" max="1120" width="9" style="2"/>
    <col min="1121" max="1121" width="9.85546875" style="2" bestFit="1" customWidth="1"/>
    <col min="1122" max="1123" width="10.5703125" style="2" customWidth="1"/>
    <col min="1124" max="1363" width="9" style="2"/>
    <col min="1364" max="1366" width="2.28515625" style="2" customWidth="1"/>
    <col min="1367" max="1367" width="7.42578125" style="2" customWidth="1"/>
    <col min="1368" max="1368" width="2.140625" style="2" customWidth="1"/>
    <col min="1369" max="1369" width="2.42578125" style="2" customWidth="1"/>
    <col min="1370" max="1370" width="28.85546875" style="2" customWidth="1"/>
    <col min="1371" max="1371" width="8.28515625" style="2" bestFit="1" customWidth="1"/>
    <col min="1372" max="1372" width="1.7109375" style="2" customWidth="1"/>
    <col min="1373" max="1373" width="14.7109375" style="2" customWidth="1"/>
    <col min="1374" max="1374" width="1.7109375" style="2" customWidth="1"/>
    <col min="1375" max="1375" width="14.7109375" style="2" customWidth="1"/>
    <col min="1376" max="1376" width="9" style="2"/>
    <col min="1377" max="1377" width="9.85546875" style="2" bestFit="1" customWidth="1"/>
    <col min="1378" max="1379" width="10.5703125" style="2" customWidth="1"/>
    <col min="1380" max="1619" width="9" style="2"/>
    <col min="1620" max="1622" width="2.28515625" style="2" customWidth="1"/>
    <col min="1623" max="1623" width="7.42578125" style="2" customWidth="1"/>
    <col min="1624" max="1624" width="2.140625" style="2" customWidth="1"/>
    <col min="1625" max="1625" width="2.42578125" style="2" customWidth="1"/>
    <col min="1626" max="1626" width="28.85546875" style="2" customWidth="1"/>
    <col min="1627" max="1627" width="8.28515625" style="2" bestFit="1" customWidth="1"/>
    <col min="1628" max="1628" width="1.7109375" style="2" customWidth="1"/>
    <col min="1629" max="1629" width="14.7109375" style="2" customWidth="1"/>
    <col min="1630" max="1630" width="1.7109375" style="2" customWidth="1"/>
    <col min="1631" max="1631" width="14.7109375" style="2" customWidth="1"/>
    <col min="1632" max="1632" width="9" style="2"/>
    <col min="1633" max="1633" width="9.85546875" style="2" bestFit="1" customWidth="1"/>
    <col min="1634" max="1635" width="10.5703125" style="2" customWidth="1"/>
    <col min="1636" max="1875" width="9" style="2"/>
    <col min="1876" max="1878" width="2.28515625" style="2" customWidth="1"/>
    <col min="1879" max="1879" width="7.42578125" style="2" customWidth="1"/>
    <col min="1880" max="1880" width="2.140625" style="2" customWidth="1"/>
    <col min="1881" max="1881" width="2.42578125" style="2" customWidth="1"/>
    <col min="1882" max="1882" width="28.85546875" style="2" customWidth="1"/>
    <col min="1883" max="1883" width="8.28515625" style="2" bestFit="1" customWidth="1"/>
    <col min="1884" max="1884" width="1.7109375" style="2" customWidth="1"/>
    <col min="1885" max="1885" width="14.7109375" style="2" customWidth="1"/>
    <col min="1886" max="1886" width="1.7109375" style="2" customWidth="1"/>
    <col min="1887" max="1887" width="14.7109375" style="2" customWidth="1"/>
    <col min="1888" max="1888" width="9" style="2"/>
    <col min="1889" max="1889" width="9.85546875" style="2" bestFit="1" customWidth="1"/>
    <col min="1890" max="1891" width="10.5703125" style="2" customWidth="1"/>
    <col min="1892" max="2131" width="9" style="2"/>
    <col min="2132" max="2134" width="2.28515625" style="2" customWidth="1"/>
    <col min="2135" max="2135" width="7.42578125" style="2" customWidth="1"/>
    <col min="2136" max="2136" width="2.140625" style="2" customWidth="1"/>
    <col min="2137" max="2137" width="2.42578125" style="2" customWidth="1"/>
    <col min="2138" max="2138" width="28.85546875" style="2" customWidth="1"/>
    <col min="2139" max="2139" width="8.28515625" style="2" bestFit="1" customWidth="1"/>
    <col min="2140" max="2140" width="1.7109375" style="2" customWidth="1"/>
    <col min="2141" max="2141" width="14.7109375" style="2" customWidth="1"/>
    <col min="2142" max="2142" width="1.7109375" style="2" customWidth="1"/>
    <col min="2143" max="2143" width="14.7109375" style="2" customWidth="1"/>
    <col min="2144" max="2144" width="9" style="2"/>
    <col min="2145" max="2145" width="9.85546875" style="2" bestFit="1" customWidth="1"/>
    <col min="2146" max="2147" width="10.5703125" style="2" customWidth="1"/>
    <col min="2148" max="2387" width="9" style="2"/>
    <col min="2388" max="2390" width="2.28515625" style="2" customWidth="1"/>
    <col min="2391" max="2391" width="7.42578125" style="2" customWidth="1"/>
    <col min="2392" max="2392" width="2.140625" style="2" customWidth="1"/>
    <col min="2393" max="2393" width="2.42578125" style="2" customWidth="1"/>
    <col min="2394" max="2394" width="28.85546875" style="2" customWidth="1"/>
    <col min="2395" max="2395" width="8.28515625" style="2" bestFit="1" customWidth="1"/>
    <col min="2396" max="2396" width="1.7109375" style="2" customWidth="1"/>
    <col min="2397" max="2397" width="14.7109375" style="2" customWidth="1"/>
    <col min="2398" max="2398" width="1.7109375" style="2" customWidth="1"/>
    <col min="2399" max="2399" width="14.7109375" style="2" customWidth="1"/>
    <col min="2400" max="2400" width="9" style="2"/>
    <col min="2401" max="2401" width="9.85546875" style="2" bestFit="1" customWidth="1"/>
    <col min="2402" max="2403" width="10.5703125" style="2" customWidth="1"/>
    <col min="2404" max="2643" width="9" style="2"/>
    <col min="2644" max="2646" width="2.28515625" style="2" customWidth="1"/>
    <col min="2647" max="2647" width="7.42578125" style="2" customWidth="1"/>
    <col min="2648" max="2648" width="2.140625" style="2" customWidth="1"/>
    <col min="2649" max="2649" width="2.42578125" style="2" customWidth="1"/>
    <col min="2650" max="2650" width="28.85546875" style="2" customWidth="1"/>
    <col min="2651" max="2651" width="8.28515625" style="2" bestFit="1" customWidth="1"/>
    <col min="2652" max="2652" width="1.7109375" style="2" customWidth="1"/>
    <col min="2653" max="2653" width="14.7109375" style="2" customWidth="1"/>
    <col min="2654" max="2654" width="1.7109375" style="2" customWidth="1"/>
    <col min="2655" max="2655" width="14.7109375" style="2" customWidth="1"/>
    <col min="2656" max="2656" width="9" style="2"/>
    <col min="2657" max="2657" width="9.85546875" style="2" bestFit="1" customWidth="1"/>
    <col min="2658" max="2659" width="10.5703125" style="2" customWidth="1"/>
    <col min="2660" max="2899" width="9" style="2"/>
    <col min="2900" max="2902" width="2.28515625" style="2" customWidth="1"/>
    <col min="2903" max="2903" width="7.42578125" style="2" customWidth="1"/>
    <col min="2904" max="2904" width="2.140625" style="2" customWidth="1"/>
    <col min="2905" max="2905" width="2.42578125" style="2" customWidth="1"/>
    <col min="2906" max="2906" width="28.85546875" style="2" customWidth="1"/>
    <col min="2907" max="2907" width="8.28515625" style="2" bestFit="1" customWidth="1"/>
    <col min="2908" max="2908" width="1.7109375" style="2" customWidth="1"/>
    <col min="2909" max="2909" width="14.7109375" style="2" customWidth="1"/>
    <col min="2910" max="2910" width="1.7109375" style="2" customWidth="1"/>
    <col min="2911" max="2911" width="14.7109375" style="2" customWidth="1"/>
    <col min="2912" max="2912" width="9" style="2"/>
    <col min="2913" max="2913" width="9.85546875" style="2" bestFit="1" customWidth="1"/>
    <col min="2914" max="2915" width="10.5703125" style="2" customWidth="1"/>
    <col min="2916" max="3155" width="9" style="2"/>
    <col min="3156" max="3158" width="2.28515625" style="2" customWidth="1"/>
    <col min="3159" max="3159" width="7.42578125" style="2" customWidth="1"/>
    <col min="3160" max="3160" width="2.140625" style="2" customWidth="1"/>
    <col min="3161" max="3161" width="2.42578125" style="2" customWidth="1"/>
    <col min="3162" max="3162" width="28.85546875" style="2" customWidth="1"/>
    <col min="3163" max="3163" width="8.28515625" style="2" bestFit="1" customWidth="1"/>
    <col min="3164" max="3164" width="1.7109375" style="2" customWidth="1"/>
    <col min="3165" max="3165" width="14.7109375" style="2" customWidth="1"/>
    <col min="3166" max="3166" width="1.7109375" style="2" customWidth="1"/>
    <col min="3167" max="3167" width="14.7109375" style="2" customWidth="1"/>
    <col min="3168" max="3168" width="9" style="2"/>
    <col min="3169" max="3169" width="9.85546875" style="2" bestFit="1" customWidth="1"/>
    <col min="3170" max="3171" width="10.5703125" style="2" customWidth="1"/>
    <col min="3172" max="3411" width="9" style="2"/>
    <col min="3412" max="3414" width="2.28515625" style="2" customWidth="1"/>
    <col min="3415" max="3415" width="7.42578125" style="2" customWidth="1"/>
    <col min="3416" max="3416" width="2.140625" style="2" customWidth="1"/>
    <col min="3417" max="3417" width="2.42578125" style="2" customWidth="1"/>
    <col min="3418" max="3418" width="28.85546875" style="2" customWidth="1"/>
    <col min="3419" max="3419" width="8.28515625" style="2" bestFit="1" customWidth="1"/>
    <col min="3420" max="3420" width="1.7109375" style="2" customWidth="1"/>
    <col min="3421" max="3421" width="14.7109375" style="2" customWidth="1"/>
    <col min="3422" max="3422" width="1.7109375" style="2" customWidth="1"/>
    <col min="3423" max="3423" width="14.7109375" style="2" customWidth="1"/>
    <col min="3424" max="3424" width="9" style="2"/>
    <col min="3425" max="3425" width="9.85546875" style="2" bestFit="1" customWidth="1"/>
    <col min="3426" max="3427" width="10.5703125" style="2" customWidth="1"/>
    <col min="3428" max="3667" width="9" style="2"/>
    <col min="3668" max="3670" width="2.28515625" style="2" customWidth="1"/>
    <col min="3671" max="3671" width="7.42578125" style="2" customWidth="1"/>
    <col min="3672" max="3672" width="2.140625" style="2" customWidth="1"/>
    <col min="3673" max="3673" width="2.42578125" style="2" customWidth="1"/>
    <col min="3674" max="3674" width="28.85546875" style="2" customWidth="1"/>
    <col min="3675" max="3675" width="8.28515625" style="2" bestFit="1" customWidth="1"/>
    <col min="3676" max="3676" width="1.7109375" style="2" customWidth="1"/>
    <col min="3677" max="3677" width="14.7109375" style="2" customWidth="1"/>
    <col min="3678" max="3678" width="1.7109375" style="2" customWidth="1"/>
    <col min="3679" max="3679" width="14.7109375" style="2" customWidth="1"/>
    <col min="3680" max="3680" width="9" style="2"/>
    <col min="3681" max="3681" width="9.85546875" style="2" bestFit="1" customWidth="1"/>
    <col min="3682" max="3683" width="10.5703125" style="2" customWidth="1"/>
    <col min="3684" max="3923" width="9" style="2"/>
    <col min="3924" max="3926" width="2.28515625" style="2" customWidth="1"/>
    <col min="3927" max="3927" width="7.42578125" style="2" customWidth="1"/>
    <col min="3928" max="3928" width="2.140625" style="2" customWidth="1"/>
    <col min="3929" max="3929" width="2.42578125" style="2" customWidth="1"/>
    <col min="3930" max="3930" width="28.85546875" style="2" customWidth="1"/>
    <col min="3931" max="3931" width="8.28515625" style="2" bestFit="1" customWidth="1"/>
    <col min="3932" max="3932" width="1.7109375" style="2" customWidth="1"/>
    <col min="3933" max="3933" width="14.7109375" style="2" customWidth="1"/>
    <col min="3934" max="3934" width="1.7109375" style="2" customWidth="1"/>
    <col min="3935" max="3935" width="14.7109375" style="2" customWidth="1"/>
    <col min="3936" max="3936" width="9" style="2"/>
    <col min="3937" max="3937" width="9.85546875" style="2" bestFit="1" customWidth="1"/>
    <col min="3938" max="3939" width="10.5703125" style="2" customWidth="1"/>
    <col min="3940" max="4179" width="9" style="2"/>
    <col min="4180" max="4182" width="2.28515625" style="2" customWidth="1"/>
    <col min="4183" max="4183" width="7.42578125" style="2" customWidth="1"/>
    <col min="4184" max="4184" width="2.140625" style="2" customWidth="1"/>
    <col min="4185" max="4185" width="2.42578125" style="2" customWidth="1"/>
    <col min="4186" max="4186" width="28.85546875" style="2" customWidth="1"/>
    <col min="4187" max="4187" width="8.28515625" style="2" bestFit="1" customWidth="1"/>
    <col min="4188" max="4188" width="1.7109375" style="2" customWidth="1"/>
    <col min="4189" max="4189" width="14.7109375" style="2" customWidth="1"/>
    <col min="4190" max="4190" width="1.7109375" style="2" customWidth="1"/>
    <col min="4191" max="4191" width="14.7109375" style="2" customWidth="1"/>
    <col min="4192" max="4192" width="9" style="2"/>
    <col min="4193" max="4193" width="9.85546875" style="2" bestFit="1" customWidth="1"/>
    <col min="4194" max="4195" width="10.5703125" style="2" customWidth="1"/>
    <col min="4196" max="4435" width="9" style="2"/>
    <col min="4436" max="4438" width="2.28515625" style="2" customWidth="1"/>
    <col min="4439" max="4439" width="7.42578125" style="2" customWidth="1"/>
    <col min="4440" max="4440" width="2.140625" style="2" customWidth="1"/>
    <col min="4441" max="4441" width="2.42578125" style="2" customWidth="1"/>
    <col min="4442" max="4442" width="28.85546875" style="2" customWidth="1"/>
    <col min="4443" max="4443" width="8.28515625" style="2" bestFit="1" customWidth="1"/>
    <col min="4444" max="4444" width="1.7109375" style="2" customWidth="1"/>
    <col min="4445" max="4445" width="14.7109375" style="2" customWidth="1"/>
    <col min="4446" max="4446" width="1.7109375" style="2" customWidth="1"/>
    <col min="4447" max="4447" width="14.7109375" style="2" customWidth="1"/>
    <col min="4448" max="4448" width="9" style="2"/>
    <col min="4449" max="4449" width="9.85546875" style="2" bestFit="1" customWidth="1"/>
    <col min="4450" max="4451" width="10.5703125" style="2" customWidth="1"/>
    <col min="4452" max="4691" width="9" style="2"/>
    <col min="4692" max="4694" width="2.28515625" style="2" customWidth="1"/>
    <col min="4695" max="4695" width="7.42578125" style="2" customWidth="1"/>
    <col min="4696" max="4696" width="2.140625" style="2" customWidth="1"/>
    <col min="4697" max="4697" width="2.42578125" style="2" customWidth="1"/>
    <col min="4698" max="4698" width="28.85546875" style="2" customWidth="1"/>
    <col min="4699" max="4699" width="8.28515625" style="2" bestFit="1" customWidth="1"/>
    <col min="4700" max="4700" width="1.7109375" style="2" customWidth="1"/>
    <col min="4701" max="4701" width="14.7109375" style="2" customWidth="1"/>
    <col min="4702" max="4702" width="1.7109375" style="2" customWidth="1"/>
    <col min="4703" max="4703" width="14.7109375" style="2" customWidth="1"/>
    <col min="4704" max="4704" width="9" style="2"/>
    <col min="4705" max="4705" width="9.85546875" style="2" bestFit="1" customWidth="1"/>
    <col min="4706" max="4707" width="10.5703125" style="2" customWidth="1"/>
    <col min="4708" max="4947" width="9" style="2"/>
    <col min="4948" max="4950" width="2.28515625" style="2" customWidth="1"/>
    <col min="4951" max="4951" width="7.42578125" style="2" customWidth="1"/>
    <col min="4952" max="4952" width="2.140625" style="2" customWidth="1"/>
    <col min="4953" max="4953" width="2.42578125" style="2" customWidth="1"/>
    <col min="4954" max="4954" width="28.85546875" style="2" customWidth="1"/>
    <col min="4955" max="4955" width="8.28515625" style="2" bestFit="1" customWidth="1"/>
    <col min="4956" max="4956" width="1.7109375" style="2" customWidth="1"/>
    <col min="4957" max="4957" width="14.7109375" style="2" customWidth="1"/>
    <col min="4958" max="4958" width="1.7109375" style="2" customWidth="1"/>
    <col min="4959" max="4959" width="14.7109375" style="2" customWidth="1"/>
    <col min="4960" max="4960" width="9" style="2"/>
    <col min="4961" max="4961" width="9.85546875" style="2" bestFit="1" customWidth="1"/>
    <col min="4962" max="4963" width="10.5703125" style="2" customWidth="1"/>
    <col min="4964" max="5203" width="9" style="2"/>
    <col min="5204" max="5206" width="2.28515625" style="2" customWidth="1"/>
    <col min="5207" max="5207" width="7.42578125" style="2" customWidth="1"/>
    <col min="5208" max="5208" width="2.140625" style="2" customWidth="1"/>
    <col min="5209" max="5209" width="2.42578125" style="2" customWidth="1"/>
    <col min="5210" max="5210" width="28.85546875" style="2" customWidth="1"/>
    <col min="5211" max="5211" width="8.28515625" style="2" bestFit="1" customWidth="1"/>
    <col min="5212" max="5212" width="1.7109375" style="2" customWidth="1"/>
    <col min="5213" max="5213" width="14.7109375" style="2" customWidth="1"/>
    <col min="5214" max="5214" width="1.7109375" style="2" customWidth="1"/>
    <col min="5215" max="5215" width="14.7109375" style="2" customWidth="1"/>
    <col min="5216" max="5216" width="9" style="2"/>
    <col min="5217" max="5217" width="9.85546875" style="2" bestFit="1" customWidth="1"/>
    <col min="5218" max="5219" width="10.5703125" style="2" customWidth="1"/>
    <col min="5220" max="5459" width="9" style="2"/>
    <col min="5460" max="5462" width="2.28515625" style="2" customWidth="1"/>
    <col min="5463" max="5463" width="7.42578125" style="2" customWidth="1"/>
    <col min="5464" max="5464" width="2.140625" style="2" customWidth="1"/>
    <col min="5465" max="5465" width="2.42578125" style="2" customWidth="1"/>
    <col min="5466" max="5466" width="28.85546875" style="2" customWidth="1"/>
    <col min="5467" max="5467" width="8.28515625" style="2" bestFit="1" customWidth="1"/>
    <col min="5468" max="5468" width="1.7109375" style="2" customWidth="1"/>
    <col min="5469" max="5469" width="14.7109375" style="2" customWidth="1"/>
    <col min="5470" max="5470" width="1.7109375" style="2" customWidth="1"/>
    <col min="5471" max="5471" width="14.7109375" style="2" customWidth="1"/>
    <col min="5472" max="5472" width="9" style="2"/>
    <col min="5473" max="5473" width="9.85546875" style="2" bestFit="1" customWidth="1"/>
    <col min="5474" max="5475" width="10.5703125" style="2" customWidth="1"/>
    <col min="5476" max="5715" width="9" style="2"/>
    <col min="5716" max="5718" width="2.28515625" style="2" customWidth="1"/>
    <col min="5719" max="5719" width="7.42578125" style="2" customWidth="1"/>
    <col min="5720" max="5720" width="2.140625" style="2" customWidth="1"/>
    <col min="5721" max="5721" width="2.42578125" style="2" customWidth="1"/>
    <col min="5722" max="5722" width="28.85546875" style="2" customWidth="1"/>
    <col min="5723" max="5723" width="8.28515625" style="2" bestFit="1" customWidth="1"/>
    <col min="5724" max="5724" width="1.7109375" style="2" customWidth="1"/>
    <col min="5725" max="5725" width="14.7109375" style="2" customWidth="1"/>
    <col min="5726" max="5726" width="1.7109375" style="2" customWidth="1"/>
    <col min="5727" max="5727" width="14.7109375" style="2" customWidth="1"/>
    <col min="5728" max="5728" width="9" style="2"/>
    <col min="5729" max="5729" width="9.85546875" style="2" bestFit="1" customWidth="1"/>
    <col min="5730" max="5731" width="10.5703125" style="2" customWidth="1"/>
    <col min="5732" max="5971" width="9" style="2"/>
    <col min="5972" max="5974" width="2.28515625" style="2" customWidth="1"/>
    <col min="5975" max="5975" width="7.42578125" style="2" customWidth="1"/>
    <col min="5976" max="5976" width="2.140625" style="2" customWidth="1"/>
    <col min="5977" max="5977" width="2.42578125" style="2" customWidth="1"/>
    <col min="5978" max="5978" width="28.85546875" style="2" customWidth="1"/>
    <col min="5979" max="5979" width="8.28515625" style="2" bestFit="1" customWidth="1"/>
    <col min="5980" max="5980" width="1.7109375" style="2" customWidth="1"/>
    <col min="5981" max="5981" width="14.7109375" style="2" customWidth="1"/>
    <col min="5982" max="5982" width="1.7109375" style="2" customWidth="1"/>
    <col min="5983" max="5983" width="14.7109375" style="2" customWidth="1"/>
    <col min="5984" max="5984" width="9" style="2"/>
    <col min="5985" max="5985" width="9.85546875" style="2" bestFit="1" customWidth="1"/>
    <col min="5986" max="5987" width="10.5703125" style="2" customWidth="1"/>
    <col min="5988" max="6227" width="9" style="2"/>
    <col min="6228" max="6230" width="2.28515625" style="2" customWidth="1"/>
    <col min="6231" max="6231" width="7.42578125" style="2" customWidth="1"/>
    <col min="6232" max="6232" width="2.140625" style="2" customWidth="1"/>
    <col min="6233" max="6233" width="2.42578125" style="2" customWidth="1"/>
    <col min="6234" max="6234" width="28.85546875" style="2" customWidth="1"/>
    <col min="6235" max="6235" width="8.28515625" style="2" bestFit="1" customWidth="1"/>
    <col min="6236" max="6236" width="1.7109375" style="2" customWidth="1"/>
    <col min="6237" max="6237" width="14.7109375" style="2" customWidth="1"/>
    <col min="6238" max="6238" width="1.7109375" style="2" customWidth="1"/>
    <col min="6239" max="6239" width="14.7109375" style="2" customWidth="1"/>
    <col min="6240" max="6240" width="9" style="2"/>
    <col min="6241" max="6241" width="9.85546875" style="2" bestFit="1" customWidth="1"/>
    <col min="6242" max="6243" width="10.5703125" style="2" customWidth="1"/>
    <col min="6244" max="6483" width="9" style="2"/>
    <col min="6484" max="6486" width="2.28515625" style="2" customWidth="1"/>
    <col min="6487" max="6487" width="7.42578125" style="2" customWidth="1"/>
    <col min="6488" max="6488" width="2.140625" style="2" customWidth="1"/>
    <col min="6489" max="6489" width="2.42578125" style="2" customWidth="1"/>
    <col min="6490" max="6490" width="28.85546875" style="2" customWidth="1"/>
    <col min="6491" max="6491" width="8.28515625" style="2" bestFit="1" customWidth="1"/>
    <col min="6492" max="6492" width="1.7109375" style="2" customWidth="1"/>
    <col min="6493" max="6493" width="14.7109375" style="2" customWidth="1"/>
    <col min="6494" max="6494" width="1.7109375" style="2" customWidth="1"/>
    <col min="6495" max="6495" width="14.7109375" style="2" customWidth="1"/>
    <col min="6496" max="6496" width="9" style="2"/>
    <col min="6497" max="6497" width="9.85546875" style="2" bestFit="1" customWidth="1"/>
    <col min="6498" max="6499" width="10.5703125" style="2" customWidth="1"/>
    <col min="6500" max="6739" width="9" style="2"/>
    <col min="6740" max="6742" width="2.28515625" style="2" customWidth="1"/>
    <col min="6743" max="6743" width="7.42578125" style="2" customWidth="1"/>
    <col min="6744" max="6744" width="2.140625" style="2" customWidth="1"/>
    <col min="6745" max="6745" width="2.42578125" style="2" customWidth="1"/>
    <col min="6746" max="6746" width="28.85546875" style="2" customWidth="1"/>
    <col min="6747" max="6747" width="8.28515625" style="2" bestFit="1" customWidth="1"/>
    <col min="6748" max="6748" width="1.7109375" style="2" customWidth="1"/>
    <col min="6749" max="6749" width="14.7109375" style="2" customWidth="1"/>
    <col min="6750" max="6750" width="1.7109375" style="2" customWidth="1"/>
    <col min="6751" max="6751" width="14.7109375" style="2" customWidth="1"/>
    <col min="6752" max="6752" width="9" style="2"/>
    <col min="6753" max="6753" width="9.85546875" style="2" bestFit="1" customWidth="1"/>
    <col min="6754" max="6755" width="10.5703125" style="2" customWidth="1"/>
    <col min="6756" max="6995" width="9" style="2"/>
    <col min="6996" max="6998" width="2.28515625" style="2" customWidth="1"/>
    <col min="6999" max="6999" width="7.42578125" style="2" customWidth="1"/>
    <col min="7000" max="7000" width="2.140625" style="2" customWidth="1"/>
    <col min="7001" max="7001" width="2.42578125" style="2" customWidth="1"/>
    <col min="7002" max="7002" width="28.85546875" style="2" customWidth="1"/>
    <col min="7003" max="7003" width="8.28515625" style="2" bestFit="1" customWidth="1"/>
    <col min="7004" max="7004" width="1.7109375" style="2" customWidth="1"/>
    <col min="7005" max="7005" width="14.7109375" style="2" customWidth="1"/>
    <col min="7006" max="7006" width="1.7109375" style="2" customWidth="1"/>
    <col min="7007" max="7007" width="14.7109375" style="2" customWidth="1"/>
    <col min="7008" max="7008" width="9" style="2"/>
    <col min="7009" max="7009" width="9.85546875" style="2" bestFit="1" customWidth="1"/>
    <col min="7010" max="7011" width="10.5703125" style="2" customWidth="1"/>
    <col min="7012" max="7251" width="9" style="2"/>
    <col min="7252" max="7254" width="2.28515625" style="2" customWidth="1"/>
    <col min="7255" max="7255" width="7.42578125" style="2" customWidth="1"/>
    <col min="7256" max="7256" width="2.140625" style="2" customWidth="1"/>
    <col min="7257" max="7257" width="2.42578125" style="2" customWidth="1"/>
    <col min="7258" max="7258" width="28.85546875" style="2" customWidth="1"/>
    <col min="7259" max="7259" width="8.28515625" style="2" bestFit="1" customWidth="1"/>
    <col min="7260" max="7260" width="1.7109375" style="2" customWidth="1"/>
    <col min="7261" max="7261" width="14.7109375" style="2" customWidth="1"/>
    <col min="7262" max="7262" width="1.7109375" style="2" customWidth="1"/>
    <col min="7263" max="7263" width="14.7109375" style="2" customWidth="1"/>
    <col min="7264" max="7264" width="9" style="2"/>
    <col min="7265" max="7265" width="9.85546875" style="2" bestFit="1" customWidth="1"/>
    <col min="7266" max="7267" width="10.5703125" style="2" customWidth="1"/>
    <col min="7268" max="7507" width="9" style="2"/>
    <col min="7508" max="7510" width="2.28515625" style="2" customWidth="1"/>
    <col min="7511" max="7511" width="7.42578125" style="2" customWidth="1"/>
    <col min="7512" max="7512" width="2.140625" style="2" customWidth="1"/>
    <col min="7513" max="7513" width="2.42578125" style="2" customWidth="1"/>
    <col min="7514" max="7514" width="28.85546875" style="2" customWidth="1"/>
    <col min="7515" max="7515" width="8.28515625" style="2" bestFit="1" customWidth="1"/>
    <col min="7516" max="7516" width="1.7109375" style="2" customWidth="1"/>
    <col min="7517" max="7517" width="14.7109375" style="2" customWidth="1"/>
    <col min="7518" max="7518" width="1.7109375" style="2" customWidth="1"/>
    <col min="7519" max="7519" width="14.7109375" style="2" customWidth="1"/>
    <col min="7520" max="7520" width="9" style="2"/>
    <col min="7521" max="7521" width="9.85546875" style="2" bestFit="1" customWidth="1"/>
    <col min="7522" max="7523" width="10.5703125" style="2" customWidth="1"/>
    <col min="7524" max="7763" width="9" style="2"/>
    <col min="7764" max="7766" width="2.28515625" style="2" customWidth="1"/>
    <col min="7767" max="7767" width="7.42578125" style="2" customWidth="1"/>
    <col min="7768" max="7768" width="2.140625" style="2" customWidth="1"/>
    <col min="7769" max="7769" width="2.42578125" style="2" customWidth="1"/>
    <col min="7770" max="7770" width="28.85546875" style="2" customWidth="1"/>
    <col min="7771" max="7771" width="8.28515625" style="2" bestFit="1" customWidth="1"/>
    <col min="7772" max="7772" width="1.7109375" style="2" customWidth="1"/>
    <col min="7773" max="7773" width="14.7109375" style="2" customWidth="1"/>
    <col min="7774" max="7774" width="1.7109375" style="2" customWidth="1"/>
    <col min="7775" max="7775" width="14.7109375" style="2" customWidth="1"/>
    <col min="7776" max="7776" width="9" style="2"/>
    <col min="7777" max="7777" width="9.85546875" style="2" bestFit="1" customWidth="1"/>
    <col min="7778" max="7779" width="10.5703125" style="2" customWidth="1"/>
    <col min="7780" max="8019" width="9" style="2"/>
    <col min="8020" max="8022" width="2.28515625" style="2" customWidth="1"/>
    <col min="8023" max="8023" width="7.42578125" style="2" customWidth="1"/>
    <col min="8024" max="8024" width="2.140625" style="2" customWidth="1"/>
    <col min="8025" max="8025" width="2.42578125" style="2" customWidth="1"/>
    <col min="8026" max="8026" width="28.85546875" style="2" customWidth="1"/>
    <col min="8027" max="8027" width="8.28515625" style="2" bestFit="1" customWidth="1"/>
    <col min="8028" max="8028" width="1.7109375" style="2" customWidth="1"/>
    <col min="8029" max="8029" width="14.7109375" style="2" customWidth="1"/>
    <col min="8030" max="8030" width="1.7109375" style="2" customWidth="1"/>
    <col min="8031" max="8031" width="14.7109375" style="2" customWidth="1"/>
    <col min="8032" max="8032" width="9" style="2"/>
    <col min="8033" max="8033" width="9.85546875" style="2" bestFit="1" customWidth="1"/>
    <col min="8034" max="8035" width="10.5703125" style="2" customWidth="1"/>
    <col min="8036" max="8275" width="9" style="2"/>
    <col min="8276" max="8278" width="2.28515625" style="2" customWidth="1"/>
    <col min="8279" max="8279" width="7.42578125" style="2" customWidth="1"/>
    <col min="8280" max="8280" width="2.140625" style="2" customWidth="1"/>
    <col min="8281" max="8281" width="2.42578125" style="2" customWidth="1"/>
    <col min="8282" max="8282" width="28.85546875" style="2" customWidth="1"/>
    <col min="8283" max="8283" width="8.28515625" style="2" bestFit="1" customWidth="1"/>
    <col min="8284" max="8284" width="1.7109375" style="2" customWidth="1"/>
    <col min="8285" max="8285" width="14.7109375" style="2" customWidth="1"/>
    <col min="8286" max="8286" width="1.7109375" style="2" customWidth="1"/>
    <col min="8287" max="8287" width="14.7109375" style="2" customWidth="1"/>
    <col min="8288" max="8288" width="9" style="2"/>
    <col min="8289" max="8289" width="9.85546875" style="2" bestFit="1" customWidth="1"/>
    <col min="8290" max="8291" width="10.5703125" style="2" customWidth="1"/>
    <col min="8292" max="8531" width="9" style="2"/>
    <col min="8532" max="8534" width="2.28515625" style="2" customWidth="1"/>
    <col min="8535" max="8535" width="7.42578125" style="2" customWidth="1"/>
    <col min="8536" max="8536" width="2.140625" style="2" customWidth="1"/>
    <col min="8537" max="8537" width="2.42578125" style="2" customWidth="1"/>
    <col min="8538" max="8538" width="28.85546875" style="2" customWidth="1"/>
    <col min="8539" max="8539" width="8.28515625" style="2" bestFit="1" customWidth="1"/>
    <col min="8540" max="8540" width="1.7109375" style="2" customWidth="1"/>
    <col min="8541" max="8541" width="14.7109375" style="2" customWidth="1"/>
    <col min="8542" max="8542" width="1.7109375" style="2" customWidth="1"/>
    <col min="8543" max="8543" width="14.7109375" style="2" customWidth="1"/>
    <col min="8544" max="8544" width="9" style="2"/>
    <col min="8545" max="8545" width="9.85546875" style="2" bestFit="1" customWidth="1"/>
    <col min="8546" max="8547" width="10.5703125" style="2" customWidth="1"/>
    <col min="8548" max="8787" width="9" style="2"/>
    <col min="8788" max="8790" width="2.28515625" style="2" customWidth="1"/>
    <col min="8791" max="8791" width="7.42578125" style="2" customWidth="1"/>
    <col min="8792" max="8792" width="2.140625" style="2" customWidth="1"/>
    <col min="8793" max="8793" width="2.42578125" style="2" customWidth="1"/>
    <col min="8794" max="8794" width="28.85546875" style="2" customWidth="1"/>
    <col min="8795" max="8795" width="8.28515625" style="2" bestFit="1" customWidth="1"/>
    <col min="8796" max="8796" width="1.7109375" style="2" customWidth="1"/>
    <col min="8797" max="8797" width="14.7109375" style="2" customWidth="1"/>
    <col min="8798" max="8798" width="1.7109375" style="2" customWidth="1"/>
    <col min="8799" max="8799" width="14.7109375" style="2" customWidth="1"/>
    <col min="8800" max="8800" width="9" style="2"/>
    <col min="8801" max="8801" width="9.85546875" style="2" bestFit="1" customWidth="1"/>
    <col min="8802" max="8803" width="10.5703125" style="2" customWidth="1"/>
    <col min="8804" max="9043" width="9" style="2"/>
    <col min="9044" max="9046" width="2.28515625" style="2" customWidth="1"/>
    <col min="9047" max="9047" width="7.42578125" style="2" customWidth="1"/>
    <col min="9048" max="9048" width="2.140625" style="2" customWidth="1"/>
    <col min="9049" max="9049" width="2.42578125" style="2" customWidth="1"/>
    <col min="9050" max="9050" width="28.85546875" style="2" customWidth="1"/>
    <col min="9051" max="9051" width="8.28515625" style="2" bestFit="1" customWidth="1"/>
    <col min="9052" max="9052" width="1.7109375" style="2" customWidth="1"/>
    <col min="9053" max="9053" width="14.7109375" style="2" customWidth="1"/>
    <col min="9054" max="9054" width="1.7109375" style="2" customWidth="1"/>
    <col min="9055" max="9055" width="14.7109375" style="2" customWidth="1"/>
    <col min="9056" max="9056" width="9" style="2"/>
    <col min="9057" max="9057" width="9.85546875" style="2" bestFit="1" customWidth="1"/>
    <col min="9058" max="9059" width="10.5703125" style="2" customWidth="1"/>
    <col min="9060" max="9299" width="9" style="2"/>
    <col min="9300" max="9302" width="2.28515625" style="2" customWidth="1"/>
    <col min="9303" max="9303" width="7.42578125" style="2" customWidth="1"/>
    <col min="9304" max="9304" width="2.140625" style="2" customWidth="1"/>
    <col min="9305" max="9305" width="2.42578125" style="2" customWidth="1"/>
    <col min="9306" max="9306" width="28.85546875" style="2" customWidth="1"/>
    <col min="9307" max="9307" width="8.28515625" style="2" bestFit="1" customWidth="1"/>
    <col min="9308" max="9308" width="1.7109375" style="2" customWidth="1"/>
    <col min="9309" max="9309" width="14.7109375" style="2" customWidth="1"/>
    <col min="9310" max="9310" width="1.7109375" style="2" customWidth="1"/>
    <col min="9311" max="9311" width="14.7109375" style="2" customWidth="1"/>
    <col min="9312" max="9312" width="9" style="2"/>
    <col min="9313" max="9313" width="9.85546875" style="2" bestFit="1" customWidth="1"/>
    <col min="9314" max="9315" width="10.5703125" style="2" customWidth="1"/>
    <col min="9316" max="9555" width="9" style="2"/>
    <col min="9556" max="9558" width="2.28515625" style="2" customWidth="1"/>
    <col min="9559" max="9559" width="7.42578125" style="2" customWidth="1"/>
    <col min="9560" max="9560" width="2.140625" style="2" customWidth="1"/>
    <col min="9561" max="9561" width="2.42578125" style="2" customWidth="1"/>
    <col min="9562" max="9562" width="28.85546875" style="2" customWidth="1"/>
    <col min="9563" max="9563" width="8.28515625" style="2" bestFit="1" customWidth="1"/>
    <col min="9564" max="9564" width="1.7109375" style="2" customWidth="1"/>
    <col min="9565" max="9565" width="14.7109375" style="2" customWidth="1"/>
    <col min="9566" max="9566" width="1.7109375" style="2" customWidth="1"/>
    <col min="9567" max="9567" width="14.7109375" style="2" customWidth="1"/>
    <col min="9568" max="9568" width="9" style="2"/>
    <col min="9569" max="9569" width="9.85546875" style="2" bestFit="1" customWidth="1"/>
    <col min="9570" max="9571" width="10.5703125" style="2" customWidth="1"/>
    <col min="9572" max="9811" width="9" style="2"/>
    <col min="9812" max="9814" width="2.28515625" style="2" customWidth="1"/>
    <col min="9815" max="9815" width="7.42578125" style="2" customWidth="1"/>
    <col min="9816" max="9816" width="2.140625" style="2" customWidth="1"/>
    <col min="9817" max="9817" width="2.42578125" style="2" customWidth="1"/>
    <col min="9818" max="9818" width="28.85546875" style="2" customWidth="1"/>
    <col min="9819" max="9819" width="8.28515625" style="2" bestFit="1" customWidth="1"/>
    <col min="9820" max="9820" width="1.7109375" style="2" customWidth="1"/>
    <col min="9821" max="9821" width="14.7109375" style="2" customWidth="1"/>
    <col min="9822" max="9822" width="1.7109375" style="2" customWidth="1"/>
    <col min="9823" max="9823" width="14.7109375" style="2" customWidth="1"/>
    <col min="9824" max="9824" width="9" style="2"/>
    <col min="9825" max="9825" width="9.85546875" style="2" bestFit="1" customWidth="1"/>
    <col min="9826" max="9827" width="10.5703125" style="2" customWidth="1"/>
    <col min="9828" max="10067" width="9" style="2"/>
    <col min="10068" max="10070" width="2.28515625" style="2" customWidth="1"/>
    <col min="10071" max="10071" width="7.42578125" style="2" customWidth="1"/>
    <col min="10072" max="10072" width="2.140625" style="2" customWidth="1"/>
    <col min="10073" max="10073" width="2.42578125" style="2" customWidth="1"/>
    <col min="10074" max="10074" width="28.85546875" style="2" customWidth="1"/>
    <col min="10075" max="10075" width="8.28515625" style="2" bestFit="1" customWidth="1"/>
    <col min="10076" max="10076" width="1.7109375" style="2" customWidth="1"/>
    <col min="10077" max="10077" width="14.7109375" style="2" customWidth="1"/>
    <col min="10078" max="10078" width="1.7109375" style="2" customWidth="1"/>
    <col min="10079" max="10079" width="14.7109375" style="2" customWidth="1"/>
    <col min="10080" max="10080" width="9" style="2"/>
    <col min="10081" max="10081" width="9.85546875" style="2" bestFit="1" customWidth="1"/>
    <col min="10082" max="10083" width="10.5703125" style="2" customWidth="1"/>
    <col min="10084" max="10323" width="9" style="2"/>
    <col min="10324" max="10326" width="2.28515625" style="2" customWidth="1"/>
    <col min="10327" max="10327" width="7.42578125" style="2" customWidth="1"/>
    <col min="10328" max="10328" width="2.140625" style="2" customWidth="1"/>
    <col min="10329" max="10329" width="2.42578125" style="2" customWidth="1"/>
    <col min="10330" max="10330" width="28.85546875" style="2" customWidth="1"/>
    <col min="10331" max="10331" width="8.28515625" style="2" bestFit="1" customWidth="1"/>
    <col min="10332" max="10332" width="1.7109375" style="2" customWidth="1"/>
    <col min="10333" max="10333" width="14.7109375" style="2" customWidth="1"/>
    <col min="10334" max="10334" width="1.7109375" style="2" customWidth="1"/>
    <col min="10335" max="10335" width="14.7109375" style="2" customWidth="1"/>
    <col min="10336" max="10336" width="9" style="2"/>
    <col min="10337" max="10337" width="9.85546875" style="2" bestFit="1" customWidth="1"/>
    <col min="10338" max="10339" width="10.5703125" style="2" customWidth="1"/>
    <col min="10340" max="10579" width="9" style="2"/>
    <col min="10580" max="10582" width="2.28515625" style="2" customWidth="1"/>
    <col min="10583" max="10583" width="7.42578125" style="2" customWidth="1"/>
    <col min="10584" max="10584" width="2.140625" style="2" customWidth="1"/>
    <col min="10585" max="10585" width="2.42578125" style="2" customWidth="1"/>
    <col min="10586" max="10586" width="28.85546875" style="2" customWidth="1"/>
    <col min="10587" max="10587" width="8.28515625" style="2" bestFit="1" customWidth="1"/>
    <col min="10588" max="10588" width="1.7109375" style="2" customWidth="1"/>
    <col min="10589" max="10589" width="14.7109375" style="2" customWidth="1"/>
    <col min="10590" max="10590" width="1.7109375" style="2" customWidth="1"/>
    <col min="10591" max="10591" width="14.7109375" style="2" customWidth="1"/>
    <col min="10592" max="10592" width="9" style="2"/>
    <col min="10593" max="10593" width="9.85546875" style="2" bestFit="1" customWidth="1"/>
    <col min="10594" max="10595" width="10.5703125" style="2" customWidth="1"/>
    <col min="10596" max="10835" width="9" style="2"/>
    <col min="10836" max="10838" width="2.28515625" style="2" customWidth="1"/>
    <col min="10839" max="10839" width="7.42578125" style="2" customWidth="1"/>
    <col min="10840" max="10840" width="2.140625" style="2" customWidth="1"/>
    <col min="10841" max="10841" width="2.42578125" style="2" customWidth="1"/>
    <col min="10842" max="10842" width="28.85546875" style="2" customWidth="1"/>
    <col min="10843" max="10843" width="8.28515625" style="2" bestFit="1" customWidth="1"/>
    <col min="10844" max="10844" width="1.7109375" style="2" customWidth="1"/>
    <col min="10845" max="10845" width="14.7109375" style="2" customWidth="1"/>
    <col min="10846" max="10846" width="1.7109375" style="2" customWidth="1"/>
    <col min="10847" max="10847" width="14.7109375" style="2" customWidth="1"/>
    <col min="10848" max="10848" width="9" style="2"/>
    <col min="10849" max="10849" width="9.85546875" style="2" bestFit="1" customWidth="1"/>
    <col min="10850" max="10851" width="10.5703125" style="2" customWidth="1"/>
    <col min="10852" max="11091" width="9" style="2"/>
    <col min="11092" max="11094" width="2.28515625" style="2" customWidth="1"/>
    <col min="11095" max="11095" width="7.42578125" style="2" customWidth="1"/>
    <col min="11096" max="11096" width="2.140625" style="2" customWidth="1"/>
    <col min="11097" max="11097" width="2.42578125" style="2" customWidth="1"/>
    <col min="11098" max="11098" width="28.85546875" style="2" customWidth="1"/>
    <col min="11099" max="11099" width="8.28515625" style="2" bestFit="1" customWidth="1"/>
    <col min="11100" max="11100" width="1.7109375" style="2" customWidth="1"/>
    <col min="11101" max="11101" width="14.7109375" style="2" customWidth="1"/>
    <col min="11102" max="11102" width="1.7109375" style="2" customWidth="1"/>
    <col min="11103" max="11103" width="14.7109375" style="2" customWidth="1"/>
    <col min="11104" max="11104" width="9" style="2"/>
    <col min="11105" max="11105" width="9.85546875" style="2" bestFit="1" customWidth="1"/>
    <col min="11106" max="11107" width="10.5703125" style="2" customWidth="1"/>
    <col min="11108" max="11347" width="9" style="2"/>
    <col min="11348" max="11350" width="2.28515625" style="2" customWidth="1"/>
    <col min="11351" max="11351" width="7.42578125" style="2" customWidth="1"/>
    <col min="11352" max="11352" width="2.140625" style="2" customWidth="1"/>
    <col min="11353" max="11353" width="2.42578125" style="2" customWidth="1"/>
    <col min="11354" max="11354" width="28.85546875" style="2" customWidth="1"/>
    <col min="11355" max="11355" width="8.28515625" style="2" bestFit="1" customWidth="1"/>
    <col min="11356" max="11356" width="1.7109375" style="2" customWidth="1"/>
    <col min="11357" max="11357" width="14.7109375" style="2" customWidth="1"/>
    <col min="11358" max="11358" width="1.7109375" style="2" customWidth="1"/>
    <col min="11359" max="11359" width="14.7109375" style="2" customWidth="1"/>
    <col min="11360" max="11360" width="9" style="2"/>
    <col min="11361" max="11361" width="9.85546875" style="2" bestFit="1" customWidth="1"/>
    <col min="11362" max="11363" width="10.5703125" style="2" customWidth="1"/>
    <col min="11364" max="11603" width="9" style="2"/>
    <col min="11604" max="11606" width="2.28515625" style="2" customWidth="1"/>
    <col min="11607" max="11607" width="7.42578125" style="2" customWidth="1"/>
    <col min="11608" max="11608" width="2.140625" style="2" customWidth="1"/>
    <col min="11609" max="11609" width="2.42578125" style="2" customWidth="1"/>
    <col min="11610" max="11610" width="28.85546875" style="2" customWidth="1"/>
    <col min="11611" max="11611" width="8.28515625" style="2" bestFit="1" customWidth="1"/>
    <col min="11612" max="11612" width="1.7109375" style="2" customWidth="1"/>
    <col min="11613" max="11613" width="14.7109375" style="2" customWidth="1"/>
    <col min="11614" max="11614" width="1.7109375" style="2" customWidth="1"/>
    <col min="11615" max="11615" width="14.7109375" style="2" customWidth="1"/>
    <col min="11616" max="11616" width="9" style="2"/>
    <col min="11617" max="11617" width="9.85546875" style="2" bestFit="1" customWidth="1"/>
    <col min="11618" max="11619" width="10.5703125" style="2" customWidth="1"/>
    <col min="11620" max="11859" width="9" style="2"/>
    <col min="11860" max="11862" width="2.28515625" style="2" customWidth="1"/>
    <col min="11863" max="11863" width="7.42578125" style="2" customWidth="1"/>
    <col min="11864" max="11864" width="2.140625" style="2" customWidth="1"/>
    <col min="11865" max="11865" width="2.42578125" style="2" customWidth="1"/>
    <col min="11866" max="11866" width="28.85546875" style="2" customWidth="1"/>
    <col min="11867" max="11867" width="8.28515625" style="2" bestFit="1" customWidth="1"/>
    <col min="11868" max="11868" width="1.7109375" style="2" customWidth="1"/>
    <col min="11869" max="11869" width="14.7109375" style="2" customWidth="1"/>
    <col min="11870" max="11870" width="1.7109375" style="2" customWidth="1"/>
    <col min="11871" max="11871" width="14.7109375" style="2" customWidth="1"/>
    <col min="11872" max="11872" width="9" style="2"/>
    <col min="11873" max="11873" width="9.85546875" style="2" bestFit="1" customWidth="1"/>
    <col min="11874" max="11875" width="10.5703125" style="2" customWidth="1"/>
    <col min="11876" max="12115" width="9" style="2"/>
    <col min="12116" max="12118" width="2.28515625" style="2" customWidth="1"/>
    <col min="12119" max="12119" width="7.42578125" style="2" customWidth="1"/>
    <col min="12120" max="12120" width="2.140625" style="2" customWidth="1"/>
    <col min="12121" max="12121" width="2.42578125" style="2" customWidth="1"/>
    <col min="12122" max="12122" width="28.85546875" style="2" customWidth="1"/>
    <col min="12123" max="12123" width="8.28515625" style="2" bestFit="1" customWidth="1"/>
    <col min="12124" max="12124" width="1.7109375" style="2" customWidth="1"/>
    <col min="12125" max="12125" width="14.7109375" style="2" customWidth="1"/>
    <col min="12126" max="12126" width="1.7109375" style="2" customWidth="1"/>
    <col min="12127" max="12127" width="14.7109375" style="2" customWidth="1"/>
    <col min="12128" max="12128" width="9" style="2"/>
    <col min="12129" max="12129" width="9.85546875" style="2" bestFit="1" customWidth="1"/>
    <col min="12130" max="12131" width="10.5703125" style="2" customWidth="1"/>
    <col min="12132" max="12371" width="9" style="2"/>
    <col min="12372" max="12374" width="2.28515625" style="2" customWidth="1"/>
    <col min="12375" max="12375" width="7.42578125" style="2" customWidth="1"/>
    <col min="12376" max="12376" width="2.140625" style="2" customWidth="1"/>
    <col min="12377" max="12377" width="2.42578125" style="2" customWidth="1"/>
    <col min="12378" max="12378" width="28.85546875" style="2" customWidth="1"/>
    <col min="12379" max="12379" width="8.28515625" style="2" bestFit="1" customWidth="1"/>
    <col min="12380" max="12380" width="1.7109375" style="2" customWidth="1"/>
    <col min="12381" max="12381" width="14.7109375" style="2" customWidth="1"/>
    <col min="12382" max="12382" width="1.7109375" style="2" customWidth="1"/>
    <col min="12383" max="12383" width="14.7109375" style="2" customWidth="1"/>
    <col min="12384" max="12384" width="9" style="2"/>
    <col min="12385" max="12385" width="9.85546875" style="2" bestFit="1" customWidth="1"/>
    <col min="12386" max="12387" width="10.5703125" style="2" customWidth="1"/>
    <col min="12388" max="12627" width="9" style="2"/>
    <col min="12628" max="12630" width="2.28515625" style="2" customWidth="1"/>
    <col min="12631" max="12631" width="7.42578125" style="2" customWidth="1"/>
    <col min="12632" max="12632" width="2.140625" style="2" customWidth="1"/>
    <col min="12633" max="12633" width="2.42578125" style="2" customWidth="1"/>
    <col min="12634" max="12634" width="28.85546875" style="2" customWidth="1"/>
    <col min="12635" max="12635" width="8.28515625" style="2" bestFit="1" customWidth="1"/>
    <col min="12636" max="12636" width="1.7109375" style="2" customWidth="1"/>
    <col min="12637" max="12637" width="14.7109375" style="2" customWidth="1"/>
    <col min="12638" max="12638" width="1.7109375" style="2" customWidth="1"/>
    <col min="12639" max="12639" width="14.7109375" style="2" customWidth="1"/>
    <col min="12640" max="12640" width="9" style="2"/>
    <col min="12641" max="12641" width="9.85546875" style="2" bestFit="1" customWidth="1"/>
    <col min="12642" max="12643" width="10.5703125" style="2" customWidth="1"/>
    <col min="12644" max="12883" width="9" style="2"/>
    <col min="12884" max="12886" width="2.28515625" style="2" customWidth="1"/>
    <col min="12887" max="12887" width="7.42578125" style="2" customWidth="1"/>
    <col min="12888" max="12888" width="2.140625" style="2" customWidth="1"/>
    <col min="12889" max="12889" width="2.42578125" style="2" customWidth="1"/>
    <col min="12890" max="12890" width="28.85546875" style="2" customWidth="1"/>
    <col min="12891" max="12891" width="8.28515625" style="2" bestFit="1" customWidth="1"/>
    <col min="12892" max="12892" width="1.7109375" style="2" customWidth="1"/>
    <col min="12893" max="12893" width="14.7109375" style="2" customWidth="1"/>
    <col min="12894" max="12894" width="1.7109375" style="2" customWidth="1"/>
    <col min="12895" max="12895" width="14.7109375" style="2" customWidth="1"/>
    <col min="12896" max="12896" width="9" style="2"/>
    <col min="12897" max="12897" width="9.85546875" style="2" bestFit="1" customWidth="1"/>
    <col min="12898" max="12899" width="10.5703125" style="2" customWidth="1"/>
    <col min="12900" max="13139" width="9" style="2"/>
    <col min="13140" max="13142" width="2.28515625" style="2" customWidth="1"/>
    <col min="13143" max="13143" width="7.42578125" style="2" customWidth="1"/>
    <col min="13144" max="13144" width="2.140625" style="2" customWidth="1"/>
    <col min="13145" max="13145" width="2.42578125" style="2" customWidth="1"/>
    <col min="13146" max="13146" width="28.85546875" style="2" customWidth="1"/>
    <col min="13147" max="13147" width="8.28515625" style="2" bestFit="1" customWidth="1"/>
    <col min="13148" max="13148" width="1.7109375" style="2" customWidth="1"/>
    <col min="13149" max="13149" width="14.7109375" style="2" customWidth="1"/>
    <col min="13150" max="13150" width="1.7109375" style="2" customWidth="1"/>
    <col min="13151" max="13151" width="14.7109375" style="2" customWidth="1"/>
    <col min="13152" max="13152" width="9" style="2"/>
    <col min="13153" max="13153" width="9.85546875" style="2" bestFit="1" customWidth="1"/>
    <col min="13154" max="13155" width="10.5703125" style="2" customWidth="1"/>
    <col min="13156" max="13395" width="9" style="2"/>
    <col min="13396" max="13398" width="2.28515625" style="2" customWidth="1"/>
    <col min="13399" max="13399" width="7.42578125" style="2" customWidth="1"/>
    <col min="13400" max="13400" width="2.140625" style="2" customWidth="1"/>
    <col min="13401" max="13401" width="2.42578125" style="2" customWidth="1"/>
    <col min="13402" max="13402" width="28.85546875" style="2" customWidth="1"/>
    <col min="13403" max="13403" width="8.28515625" style="2" bestFit="1" customWidth="1"/>
    <col min="13404" max="13404" width="1.7109375" style="2" customWidth="1"/>
    <col min="13405" max="13405" width="14.7109375" style="2" customWidth="1"/>
    <col min="13406" max="13406" width="1.7109375" style="2" customWidth="1"/>
    <col min="13407" max="13407" width="14.7109375" style="2" customWidth="1"/>
    <col min="13408" max="13408" width="9" style="2"/>
    <col min="13409" max="13409" width="9.85546875" style="2" bestFit="1" customWidth="1"/>
    <col min="13410" max="13411" width="10.5703125" style="2" customWidth="1"/>
    <col min="13412" max="13651" width="9" style="2"/>
    <col min="13652" max="13654" width="2.28515625" style="2" customWidth="1"/>
    <col min="13655" max="13655" width="7.42578125" style="2" customWidth="1"/>
    <col min="13656" max="13656" width="2.140625" style="2" customWidth="1"/>
    <col min="13657" max="13657" width="2.42578125" style="2" customWidth="1"/>
    <col min="13658" max="13658" width="28.85546875" style="2" customWidth="1"/>
    <col min="13659" max="13659" width="8.28515625" style="2" bestFit="1" customWidth="1"/>
    <col min="13660" max="13660" width="1.7109375" style="2" customWidth="1"/>
    <col min="13661" max="13661" width="14.7109375" style="2" customWidth="1"/>
    <col min="13662" max="13662" width="1.7109375" style="2" customWidth="1"/>
    <col min="13663" max="13663" width="14.7109375" style="2" customWidth="1"/>
    <col min="13664" max="13664" width="9" style="2"/>
    <col min="13665" max="13665" width="9.85546875" style="2" bestFit="1" customWidth="1"/>
    <col min="13666" max="13667" width="10.5703125" style="2" customWidth="1"/>
    <col min="13668" max="13907" width="9" style="2"/>
    <col min="13908" max="13910" width="2.28515625" style="2" customWidth="1"/>
    <col min="13911" max="13911" width="7.42578125" style="2" customWidth="1"/>
    <col min="13912" max="13912" width="2.140625" style="2" customWidth="1"/>
    <col min="13913" max="13913" width="2.42578125" style="2" customWidth="1"/>
    <col min="13914" max="13914" width="28.85546875" style="2" customWidth="1"/>
    <col min="13915" max="13915" width="8.28515625" style="2" bestFit="1" customWidth="1"/>
    <col min="13916" max="13916" width="1.7109375" style="2" customWidth="1"/>
    <col min="13917" max="13917" width="14.7109375" style="2" customWidth="1"/>
    <col min="13918" max="13918" width="1.7109375" style="2" customWidth="1"/>
    <col min="13919" max="13919" width="14.7109375" style="2" customWidth="1"/>
    <col min="13920" max="13920" width="9" style="2"/>
    <col min="13921" max="13921" width="9.85546875" style="2" bestFit="1" customWidth="1"/>
    <col min="13922" max="13923" width="10.5703125" style="2" customWidth="1"/>
    <col min="13924" max="14163" width="9" style="2"/>
    <col min="14164" max="14166" width="2.28515625" style="2" customWidth="1"/>
    <col min="14167" max="14167" width="7.42578125" style="2" customWidth="1"/>
    <col min="14168" max="14168" width="2.140625" style="2" customWidth="1"/>
    <col min="14169" max="14169" width="2.42578125" style="2" customWidth="1"/>
    <col min="14170" max="14170" width="28.85546875" style="2" customWidth="1"/>
    <col min="14171" max="14171" width="8.28515625" style="2" bestFit="1" customWidth="1"/>
    <col min="14172" max="14172" width="1.7109375" style="2" customWidth="1"/>
    <col min="14173" max="14173" width="14.7109375" style="2" customWidth="1"/>
    <col min="14174" max="14174" width="1.7109375" style="2" customWidth="1"/>
    <col min="14175" max="14175" width="14.7109375" style="2" customWidth="1"/>
    <col min="14176" max="14176" width="9" style="2"/>
    <col min="14177" max="14177" width="9.85546875" style="2" bestFit="1" customWidth="1"/>
    <col min="14178" max="14179" width="10.5703125" style="2" customWidth="1"/>
    <col min="14180" max="14419" width="9" style="2"/>
    <col min="14420" max="14422" width="2.28515625" style="2" customWidth="1"/>
    <col min="14423" max="14423" width="7.42578125" style="2" customWidth="1"/>
    <col min="14424" max="14424" width="2.140625" style="2" customWidth="1"/>
    <col min="14425" max="14425" width="2.42578125" style="2" customWidth="1"/>
    <col min="14426" max="14426" width="28.85546875" style="2" customWidth="1"/>
    <col min="14427" max="14427" width="8.28515625" style="2" bestFit="1" customWidth="1"/>
    <col min="14428" max="14428" width="1.7109375" style="2" customWidth="1"/>
    <col min="14429" max="14429" width="14.7109375" style="2" customWidth="1"/>
    <col min="14430" max="14430" width="1.7109375" style="2" customWidth="1"/>
    <col min="14431" max="14431" width="14.7109375" style="2" customWidth="1"/>
    <col min="14432" max="14432" width="9" style="2"/>
    <col min="14433" max="14433" width="9.85546875" style="2" bestFit="1" customWidth="1"/>
    <col min="14434" max="14435" width="10.5703125" style="2" customWidth="1"/>
    <col min="14436" max="14675" width="9" style="2"/>
    <col min="14676" max="14678" width="2.28515625" style="2" customWidth="1"/>
    <col min="14679" max="14679" width="7.42578125" style="2" customWidth="1"/>
    <col min="14680" max="14680" width="2.140625" style="2" customWidth="1"/>
    <col min="14681" max="14681" width="2.42578125" style="2" customWidth="1"/>
    <col min="14682" max="14682" width="28.85546875" style="2" customWidth="1"/>
    <col min="14683" max="14683" width="8.28515625" style="2" bestFit="1" customWidth="1"/>
    <col min="14684" max="14684" width="1.7109375" style="2" customWidth="1"/>
    <col min="14685" max="14685" width="14.7109375" style="2" customWidth="1"/>
    <col min="14686" max="14686" width="1.7109375" style="2" customWidth="1"/>
    <col min="14687" max="14687" width="14.7109375" style="2" customWidth="1"/>
    <col min="14688" max="14688" width="9" style="2"/>
    <col min="14689" max="14689" width="9.85546875" style="2" bestFit="1" customWidth="1"/>
    <col min="14690" max="14691" width="10.5703125" style="2" customWidth="1"/>
    <col min="14692" max="14931" width="9" style="2"/>
    <col min="14932" max="14934" width="2.28515625" style="2" customWidth="1"/>
    <col min="14935" max="14935" width="7.42578125" style="2" customWidth="1"/>
    <col min="14936" max="14936" width="2.140625" style="2" customWidth="1"/>
    <col min="14937" max="14937" width="2.42578125" style="2" customWidth="1"/>
    <col min="14938" max="14938" width="28.85546875" style="2" customWidth="1"/>
    <col min="14939" max="14939" width="8.28515625" style="2" bestFit="1" customWidth="1"/>
    <col min="14940" max="14940" width="1.7109375" style="2" customWidth="1"/>
    <col min="14941" max="14941" width="14.7109375" style="2" customWidth="1"/>
    <col min="14942" max="14942" width="1.7109375" style="2" customWidth="1"/>
    <col min="14943" max="14943" width="14.7109375" style="2" customWidth="1"/>
    <col min="14944" max="14944" width="9" style="2"/>
    <col min="14945" max="14945" width="9.85546875" style="2" bestFit="1" customWidth="1"/>
    <col min="14946" max="14947" width="10.5703125" style="2" customWidth="1"/>
    <col min="14948" max="15187" width="9" style="2"/>
    <col min="15188" max="15190" width="2.28515625" style="2" customWidth="1"/>
    <col min="15191" max="15191" width="7.42578125" style="2" customWidth="1"/>
    <col min="15192" max="15192" width="2.140625" style="2" customWidth="1"/>
    <col min="15193" max="15193" width="2.42578125" style="2" customWidth="1"/>
    <col min="15194" max="15194" width="28.85546875" style="2" customWidth="1"/>
    <col min="15195" max="15195" width="8.28515625" style="2" bestFit="1" customWidth="1"/>
    <col min="15196" max="15196" width="1.7109375" style="2" customWidth="1"/>
    <col min="15197" max="15197" width="14.7109375" style="2" customWidth="1"/>
    <col min="15198" max="15198" width="1.7109375" style="2" customWidth="1"/>
    <col min="15199" max="15199" width="14.7109375" style="2" customWidth="1"/>
    <col min="15200" max="15200" width="9" style="2"/>
    <col min="15201" max="15201" width="9.85546875" style="2" bestFit="1" customWidth="1"/>
    <col min="15202" max="15203" width="10.5703125" style="2" customWidth="1"/>
    <col min="15204" max="15443" width="9" style="2"/>
    <col min="15444" max="15446" width="2.28515625" style="2" customWidth="1"/>
    <col min="15447" max="15447" width="7.42578125" style="2" customWidth="1"/>
    <col min="15448" max="15448" width="2.140625" style="2" customWidth="1"/>
    <col min="15449" max="15449" width="2.42578125" style="2" customWidth="1"/>
    <col min="15450" max="15450" width="28.85546875" style="2" customWidth="1"/>
    <col min="15451" max="15451" width="8.28515625" style="2" bestFit="1" customWidth="1"/>
    <col min="15452" max="15452" width="1.7109375" style="2" customWidth="1"/>
    <col min="15453" max="15453" width="14.7109375" style="2" customWidth="1"/>
    <col min="15454" max="15454" width="1.7109375" style="2" customWidth="1"/>
    <col min="15455" max="15455" width="14.7109375" style="2" customWidth="1"/>
    <col min="15456" max="15456" width="9" style="2"/>
    <col min="15457" max="15457" width="9.85546875" style="2" bestFit="1" customWidth="1"/>
    <col min="15458" max="15459" width="10.5703125" style="2" customWidth="1"/>
    <col min="15460" max="15699" width="9" style="2"/>
    <col min="15700" max="15702" width="2.28515625" style="2" customWidth="1"/>
    <col min="15703" max="15703" width="7.42578125" style="2" customWidth="1"/>
    <col min="15704" max="15704" width="2.140625" style="2" customWidth="1"/>
    <col min="15705" max="15705" width="2.42578125" style="2" customWidth="1"/>
    <col min="15706" max="15706" width="28.85546875" style="2" customWidth="1"/>
    <col min="15707" max="15707" width="8.28515625" style="2" bestFit="1" customWidth="1"/>
    <col min="15708" max="15708" width="1.7109375" style="2" customWidth="1"/>
    <col min="15709" max="15709" width="14.7109375" style="2" customWidth="1"/>
    <col min="15710" max="15710" width="1.7109375" style="2" customWidth="1"/>
    <col min="15711" max="15711" width="14.7109375" style="2" customWidth="1"/>
    <col min="15712" max="15712" width="9" style="2"/>
    <col min="15713" max="15713" width="9.85546875" style="2" bestFit="1" customWidth="1"/>
    <col min="15714" max="15715" width="10.5703125" style="2" customWidth="1"/>
    <col min="15716" max="15955" width="9" style="2"/>
    <col min="15956" max="15958" width="2.28515625" style="2" customWidth="1"/>
    <col min="15959" max="15959" width="7.42578125" style="2" customWidth="1"/>
    <col min="15960" max="15960" width="2.140625" style="2" customWidth="1"/>
    <col min="15961" max="15961" width="2.42578125" style="2" customWidth="1"/>
    <col min="15962" max="15962" width="28.85546875" style="2" customWidth="1"/>
    <col min="15963" max="15963" width="8.28515625" style="2" bestFit="1" customWidth="1"/>
    <col min="15964" max="15964" width="1.7109375" style="2" customWidth="1"/>
    <col min="15965" max="15965" width="14.7109375" style="2" customWidth="1"/>
    <col min="15966" max="15966" width="1.7109375" style="2" customWidth="1"/>
    <col min="15967" max="15967" width="14.7109375" style="2" customWidth="1"/>
    <col min="15968" max="15968" width="9" style="2"/>
    <col min="15969" max="15969" width="9.85546875" style="2" bestFit="1" customWidth="1"/>
    <col min="15970" max="15971" width="10.5703125" style="2" customWidth="1"/>
    <col min="15972" max="16256" width="9" style="2"/>
    <col min="16257" max="16267" width="9.140625" style="2" customWidth="1"/>
    <col min="16268" max="16270" width="9.140625" style="2"/>
    <col min="16271" max="16326" width="9.140625" style="2" customWidth="1"/>
    <col min="16327" max="16335" width="9.140625" style="2"/>
    <col min="16336" max="16358" width="9.140625" style="2" customWidth="1"/>
    <col min="16359" max="16384" width="9.140625" style="2"/>
  </cols>
  <sheetData>
    <row r="1" spans="1:16" ht="21.75" customHeight="1">
      <c r="A1" s="1" t="s">
        <v>0</v>
      </c>
    </row>
    <row r="2" spans="1:16" s="8" customFormat="1" ht="21.75" customHeight="1">
      <c r="A2" s="8" t="s">
        <v>1</v>
      </c>
      <c r="H2" s="9"/>
      <c r="I2" s="9"/>
      <c r="J2" s="10"/>
      <c r="K2" s="11"/>
      <c r="L2" s="10"/>
      <c r="M2" s="11"/>
      <c r="N2" s="12"/>
      <c r="O2" s="13"/>
      <c r="P2" s="12"/>
    </row>
    <row r="3" spans="1:16" s="8" customFormat="1" ht="21.75" customHeight="1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229"/>
      <c r="K3" s="229"/>
      <c r="L3" s="229"/>
      <c r="M3" s="229"/>
      <c r="N3" s="17"/>
      <c r="O3" s="17"/>
      <c r="P3" s="17"/>
    </row>
    <row r="4" spans="1:16" s="8" customFormat="1" ht="21" customHeight="1">
      <c r="H4" s="9"/>
      <c r="I4" s="9"/>
      <c r="J4" s="10"/>
      <c r="K4" s="11"/>
      <c r="L4" s="10"/>
      <c r="M4" s="11"/>
      <c r="N4" s="12"/>
      <c r="O4" s="13"/>
      <c r="P4" s="12"/>
    </row>
    <row r="5" spans="1:16" s="8" customFormat="1" ht="21" customHeight="1">
      <c r="H5" s="9"/>
      <c r="I5" s="9"/>
      <c r="J5" s="233" t="s">
        <v>3</v>
      </c>
      <c r="K5" s="233"/>
      <c r="L5" s="233"/>
      <c r="M5" s="18"/>
      <c r="N5" s="233" t="s">
        <v>4</v>
      </c>
      <c r="O5" s="233"/>
      <c r="P5" s="233"/>
    </row>
    <row r="6" spans="1:16" s="8" customFormat="1" ht="21" customHeight="1">
      <c r="H6" s="9"/>
      <c r="I6" s="9"/>
      <c r="J6" s="13" t="s">
        <v>5</v>
      </c>
      <c r="K6" s="11"/>
      <c r="L6" s="13" t="s">
        <v>6</v>
      </c>
      <c r="M6" s="13"/>
      <c r="N6" s="13" t="s">
        <v>5</v>
      </c>
      <c r="O6" s="11"/>
      <c r="P6" s="13" t="s">
        <v>6</v>
      </c>
    </row>
    <row r="7" spans="1:16" s="8" customFormat="1" ht="21" customHeight="1">
      <c r="H7" s="16" t="s">
        <v>7</v>
      </c>
      <c r="I7" s="9"/>
      <c r="J7" s="17" t="s">
        <v>8</v>
      </c>
      <c r="K7" s="11"/>
      <c r="L7" s="17" t="s">
        <v>8</v>
      </c>
      <c r="M7" s="13"/>
      <c r="N7" s="17" t="s">
        <v>8</v>
      </c>
      <c r="O7" s="11"/>
      <c r="P7" s="17" t="s">
        <v>8</v>
      </c>
    </row>
    <row r="8" spans="1:16" s="8" customFormat="1" ht="8.1" customHeight="1">
      <c r="H8" s="19"/>
      <c r="I8" s="9"/>
      <c r="J8" s="187"/>
      <c r="K8" s="11"/>
      <c r="L8" s="13"/>
      <c r="M8" s="13"/>
      <c r="N8" s="187"/>
      <c r="O8" s="11"/>
      <c r="P8" s="13"/>
    </row>
    <row r="9" spans="1:16" s="20" customFormat="1" ht="21" customHeight="1">
      <c r="A9" s="8" t="s">
        <v>9</v>
      </c>
      <c r="H9" s="21"/>
      <c r="I9" s="21"/>
      <c r="J9" s="188"/>
      <c r="K9" s="5"/>
      <c r="L9" s="7"/>
      <c r="M9" s="7"/>
      <c r="N9" s="188"/>
      <c r="O9" s="7"/>
      <c r="P9" s="7"/>
    </row>
    <row r="10" spans="1:16" s="20" customFormat="1" ht="8.1" customHeight="1">
      <c r="A10" s="2"/>
      <c r="E10" s="22"/>
      <c r="H10" s="21"/>
      <c r="I10" s="21"/>
      <c r="J10" s="188"/>
      <c r="K10" s="5"/>
      <c r="L10" s="7"/>
      <c r="M10" s="7"/>
      <c r="N10" s="188"/>
      <c r="O10" s="7"/>
      <c r="P10" s="7"/>
    </row>
    <row r="11" spans="1:16" s="20" customFormat="1" ht="21" customHeight="1">
      <c r="A11" s="8" t="s">
        <v>10</v>
      </c>
      <c r="B11" s="22"/>
      <c r="E11" s="22"/>
      <c r="H11" s="21"/>
      <c r="I11" s="21"/>
      <c r="J11" s="189"/>
      <c r="K11" s="5"/>
      <c r="L11" s="6"/>
      <c r="M11" s="7"/>
      <c r="N11" s="188"/>
      <c r="O11" s="7"/>
      <c r="P11" s="7"/>
    </row>
    <row r="12" spans="1:16" s="20" customFormat="1" ht="8.1" customHeight="1">
      <c r="A12" s="8"/>
      <c r="B12" s="22"/>
      <c r="E12" s="22"/>
      <c r="H12" s="21"/>
      <c r="I12" s="21"/>
      <c r="J12" s="188"/>
      <c r="K12" s="5"/>
      <c r="L12" s="7"/>
      <c r="M12" s="7"/>
      <c r="N12" s="188"/>
      <c r="O12" s="7"/>
      <c r="P12" s="7"/>
    </row>
    <row r="13" spans="1:16" s="20" customFormat="1" ht="21" customHeight="1">
      <c r="A13" s="2" t="s">
        <v>11</v>
      </c>
      <c r="H13" s="21">
        <v>9</v>
      </c>
      <c r="I13" s="21"/>
      <c r="J13" s="188">
        <v>127119551</v>
      </c>
      <c r="K13" s="23"/>
      <c r="L13" s="7">
        <v>85401394</v>
      </c>
      <c r="M13" s="7"/>
      <c r="N13" s="188">
        <v>114934578</v>
      </c>
      <c r="O13" s="23"/>
      <c r="P13" s="7">
        <v>63533098</v>
      </c>
    </row>
    <row r="14" spans="1:16" s="20" customFormat="1" ht="21" customHeight="1">
      <c r="A14" s="2" t="s">
        <v>12</v>
      </c>
      <c r="E14" s="22"/>
      <c r="H14" s="21">
        <v>10</v>
      </c>
      <c r="I14" s="21"/>
      <c r="J14" s="188">
        <v>424758256</v>
      </c>
      <c r="K14" s="23"/>
      <c r="L14" s="7">
        <v>297830830</v>
      </c>
      <c r="M14" s="7"/>
      <c r="N14" s="188">
        <v>411463278</v>
      </c>
      <c r="O14" s="23"/>
      <c r="P14" s="7">
        <v>272227275</v>
      </c>
    </row>
    <row r="15" spans="1:16" s="20" customFormat="1" ht="21" customHeight="1">
      <c r="A15" s="20" t="s">
        <v>13</v>
      </c>
      <c r="H15" s="21"/>
      <c r="I15" s="21"/>
      <c r="J15" s="188"/>
      <c r="K15" s="5"/>
      <c r="L15" s="7"/>
      <c r="M15" s="7"/>
      <c r="N15" s="188"/>
      <c r="O15" s="23"/>
      <c r="P15" s="7"/>
    </row>
    <row r="16" spans="1:16" s="20" customFormat="1" ht="21" customHeight="1">
      <c r="B16" s="20" t="s">
        <v>14</v>
      </c>
      <c r="H16" s="21">
        <v>11</v>
      </c>
      <c r="I16" s="21"/>
      <c r="J16" s="188">
        <v>149572705</v>
      </c>
      <c r="K16" s="5"/>
      <c r="L16" s="7">
        <v>0</v>
      </c>
      <c r="M16" s="7"/>
      <c r="N16" s="188">
        <v>149572705</v>
      </c>
      <c r="O16" s="23"/>
      <c r="P16" s="7">
        <v>0</v>
      </c>
    </row>
    <row r="17" spans="1:16" s="20" customFormat="1" ht="21" customHeight="1">
      <c r="A17" s="2" t="s">
        <v>15</v>
      </c>
      <c r="E17" s="22"/>
      <c r="H17" s="21"/>
      <c r="I17" s="21"/>
      <c r="J17" s="188"/>
      <c r="K17" s="23"/>
      <c r="L17" s="7"/>
      <c r="M17" s="7"/>
      <c r="N17" s="188"/>
      <c r="O17" s="23"/>
      <c r="P17" s="7"/>
    </row>
    <row r="18" spans="1:16" s="20" customFormat="1" ht="21" customHeight="1">
      <c r="A18" s="2"/>
      <c r="B18" s="20" t="s">
        <v>16</v>
      </c>
      <c r="E18" s="22"/>
      <c r="H18" s="21" t="s">
        <v>17</v>
      </c>
      <c r="I18" s="21"/>
      <c r="J18" s="188">
        <v>5301554</v>
      </c>
      <c r="K18" s="23"/>
      <c r="L18" s="7">
        <v>4944142</v>
      </c>
      <c r="M18" s="7"/>
      <c r="N18" s="188">
        <v>5301554</v>
      </c>
      <c r="O18" s="23"/>
      <c r="P18" s="7">
        <v>4944142</v>
      </c>
    </row>
    <row r="19" spans="1:16" s="20" customFormat="1" ht="21" customHeight="1">
      <c r="A19" s="2" t="s">
        <v>18</v>
      </c>
      <c r="H19" s="21">
        <v>13</v>
      </c>
      <c r="I19" s="21"/>
      <c r="J19" s="188">
        <v>103715855</v>
      </c>
      <c r="K19" s="5"/>
      <c r="L19" s="7">
        <v>20412896</v>
      </c>
      <c r="M19" s="7"/>
      <c r="N19" s="188">
        <v>103555560</v>
      </c>
      <c r="O19" s="23"/>
      <c r="P19" s="7">
        <v>20307201</v>
      </c>
    </row>
    <row r="20" spans="1:16" s="20" customFormat="1" ht="21" customHeight="1">
      <c r="A20" s="2" t="s">
        <v>19</v>
      </c>
      <c r="E20" s="22"/>
      <c r="H20" s="21">
        <v>32</v>
      </c>
      <c r="I20" s="21"/>
      <c r="J20" s="188">
        <v>0</v>
      </c>
      <c r="K20" s="23"/>
      <c r="L20" s="7">
        <v>0</v>
      </c>
      <c r="M20" s="7"/>
      <c r="N20" s="188">
        <v>54058203</v>
      </c>
      <c r="O20" s="23"/>
      <c r="P20" s="7">
        <v>62477572</v>
      </c>
    </row>
    <row r="21" spans="1:16" s="20" customFormat="1" ht="21" customHeight="1">
      <c r="A21" s="2" t="s">
        <v>13</v>
      </c>
      <c r="E21" s="22"/>
      <c r="H21" s="21"/>
      <c r="I21" s="21"/>
      <c r="J21" s="188"/>
      <c r="K21" s="23"/>
      <c r="L21" s="7"/>
      <c r="M21" s="7"/>
      <c r="N21" s="188"/>
      <c r="O21" s="23"/>
      <c r="P21" s="7"/>
    </row>
    <row r="22" spans="1:16" s="20" customFormat="1" ht="21" customHeight="1">
      <c r="A22" s="2"/>
      <c r="B22" s="20" t="s">
        <v>20</v>
      </c>
      <c r="E22" s="22"/>
      <c r="H22" s="21"/>
      <c r="I22" s="21"/>
      <c r="J22" s="188">
        <v>2267675</v>
      </c>
      <c r="K22" s="23"/>
      <c r="L22" s="7">
        <v>2262100</v>
      </c>
      <c r="M22" s="7"/>
      <c r="N22" s="188">
        <v>2267675</v>
      </c>
      <c r="O22" s="23"/>
      <c r="P22" s="7">
        <v>2262100</v>
      </c>
    </row>
    <row r="23" spans="1:16" s="20" customFormat="1" ht="21" customHeight="1">
      <c r="A23" s="2" t="s">
        <v>21</v>
      </c>
      <c r="H23" s="21"/>
      <c r="I23" s="21"/>
      <c r="J23" s="190">
        <v>12751326</v>
      </c>
      <c r="K23" s="23"/>
      <c r="L23" s="24">
        <v>6686317</v>
      </c>
      <c r="M23" s="7"/>
      <c r="N23" s="190">
        <v>7527980</v>
      </c>
      <c r="O23" s="23"/>
      <c r="P23" s="24">
        <v>1536693</v>
      </c>
    </row>
    <row r="24" spans="1:16" s="20" customFormat="1" ht="8.1" customHeight="1">
      <c r="E24" s="22"/>
      <c r="H24" s="21"/>
      <c r="I24" s="21"/>
      <c r="J24" s="188"/>
      <c r="K24" s="5"/>
      <c r="L24" s="7"/>
      <c r="M24" s="7"/>
      <c r="N24" s="188"/>
      <c r="O24" s="7"/>
      <c r="P24" s="7"/>
    </row>
    <row r="25" spans="1:16" s="20" customFormat="1" ht="21" customHeight="1">
      <c r="A25" s="8" t="s">
        <v>22</v>
      </c>
      <c r="H25" s="3"/>
      <c r="I25" s="21"/>
      <c r="J25" s="190">
        <f>SUM(J13:J23)</f>
        <v>825486922</v>
      </c>
      <c r="K25" s="5"/>
      <c r="L25" s="24">
        <f>SUM(L13:L23)</f>
        <v>417537679</v>
      </c>
      <c r="M25" s="7"/>
      <c r="N25" s="190">
        <f>SUM(N13:N23)</f>
        <v>848681533</v>
      </c>
      <c r="O25" s="7"/>
      <c r="P25" s="24">
        <f>SUM(P13:P23)</f>
        <v>427288081</v>
      </c>
    </row>
    <row r="26" spans="1:16" s="20" customFormat="1" ht="21" customHeight="1">
      <c r="A26" s="2"/>
      <c r="H26" s="3"/>
      <c r="I26" s="21"/>
      <c r="J26" s="189"/>
      <c r="K26" s="5"/>
      <c r="L26" s="6"/>
      <c r="M26" s="7"/>
      <c r="N26" s="189"/>
      <c r="O26" s="7"/>
      <c r="P26" s="6"/>
    </row>
    <row r="27" spans="1:16" s="20" customFormat="1" ht="21" customHeight="1">
      <c r="A27" s="8" t="s">
        <v>23</v>
      </c>
      <c r="H27" s="3"/>
      <c r="I27" s="21"/>
      <c r="J27" s="189"/>
      <c r="K27" s="5"/>
      <c r="L27" s="6"/>
      <c r="M27" s="7"/>
      <c r="N27" s="189"/>
      <c r="O27" s="7"/>
      <c r="P27" s="6"/>
    </row>
    <row r="28" spans="1:16" s="20" customFormat="1" ht="8.1" customHeight="1">
      <c r="A28" s="8"/>
      <c r="H28" s="3"/>
      <c r="I28" s="21"/>
      <c r="J28" s="189"/>
      <c r="K28" s="5"/>
      <c r="L28" s="6"/>
      <c r="M28" s="7"/>
      <c r="N28" s="189"/>
      <c r="O28" s="7"/>
      <c r="P28" s="6"/>
    </row>
    <row r="29" spans="1:16" s="20" customFormat="1" ht="21" customHeight="1">
      <c r="A29" s="2" t="s">
        <v>24</v>
      </c>
      <c r="H29" s="3">
        <v>14</v>
      </c>
      <c r="I29" s="21"/>
      <c r="J29" s="189">
        <v>80849700</v>
      </c>
      <c r="K29" s="5"/>
      <c r="L29" s="6">
        <v>70849700</v>
      </c>
      <c r="M29" s="7"/>
      <c r="N29" s="189">
        <v>80849700</v>
      </c>
      <c r="O29" s="23"/>
      <c r="P29" s="6">
        <v>70849700</v>
      </c>
    </row>
    <row r="30" spans="1:16" s="20" customFormat="1" ht="21" customHeight="1">
      <c r="A30" s="2" t="s">
        <v>25</v>
      </c>
      <c r="H30" s="21" t="s">
        <v>17</v>
      </c>
      <c r="I30" s="21"/>
      <c r="J30" s="189">
        <v>9333900</v>
      </c>
      <c r="K30" s="5"/>
      <c r="L30" s="6">
        <v>14635455</v>
      </c>
      <c r="M30" s="7"/>
      <c r="N30" s="189">
        <v>9333900</v>
      </c>
      <c r="O30" s="23"/>
      <c r="P30" s="6">
        <v>14635455</v>
      </c>
    </row>
    <row r="31" spans="1:16" s="20" customFormat="1" ht="21" customHeight="1">
      <c r="A31" s="2" t="s">
        <v>26</v>
      </c>
      <c r="H31" s="3">
        <v>15</v>
      </c>
      <c r="I31" s="21"/>
      <c r="J31" s="189">
        <v>0</v>
      </c>
      <c r="K31" s="5"/>
      <c r="L31" s="6">
        <v>0</v>
      </c>
      <c r="M31" s="7"/>
      <c r="N31" s="189">
        <v>11999600</v>
      </c>
      <c r="O31" s="23"/>
      <c r="P31" s="6">
        <v>11999600</v>
      </c>
    </row>
    <row r="32" spans="1:16" s="20" customFormat="1" ht="21" customHeight="1">
      <c r="A32" s="2" t="s">
        <v>27</v>
      </c>
      <c r="H32" s="3">
        <v>16</v>
      </c>
      <c r="I32" s="21"/>
      <c r="J32" s="189">
        <v>137990459</v>
      </c>
      <c r="K32" s="23"/>
      <c r="L32" s="6">
        <v>136042162</v>
      </c>
      <c r="M32" s="7"/>
      <c r="N32" s="189">
        <v>137133785</v>
      </c>
      <c r="O32" s="23"/>
      <c r="P32" s="6">
        <v>134274109</v>
      </c>
    </row>
    <row r="33" spans="1:16" s="20" customFormat="1" ht="21" customHeight="1">
      <c r="A33" s="2" t="s">
        <v>28</v>
      </c>
      <c r="H33" s="3">
        <v>17</v>
      </c>
      <c r="I33" s="21"/>
      <c r="J33" s="189">
        <v>8720818</v>
      </c>
      <c r="K33" s="23"/>
      <c r="L33" s="6">
        <v>11954012</v>
      </c>
      <c r="M33" s="7"/>
      <c r="N33" s="189">
        <v>8720818</v>
      </c>
      <c r="O33" s="23"/>
      <c r="P33" s="6">
        <v>11954012</v>
      </c>
    </row>
    <row r="34" spans="1:16" s="20" customFormat="1" ht="21" customHeight="1">
      <c r="A34" s="2" t="s">
        <v>29</v>
      </c>
      <c r="H34" s="3">
        <v>18</v>
      </c>
      <c r="I34" s="21"/>
      <c r="J34" s="189">
        <v>2784010</v>
      </c>
      <c r="K34" s="23"/>
      <c r="L34" s="6">
        <v>3617881</v>
      </c>
      <c r="M34" s="7"/>
      <c r="N34" s="189">
        <v>2778858</v>
      </c>
      <c r="O34" s="23"/>
      <c r="P34" s="6">
        <v>3581687</v>
      </c>
    </row>
    <row r="35" spans="1:16" s="20" customFormat="1" ht="21" customHeight="1">
      <c r="A35" s="20" t="s">
        <v>30</v>
      </c>
      <c r="H35" s="3">
        <v>19</v>
      </c>
      <c r="J35" s="189">
        <v>11281383</v>
      </c>
      <c r="K35" s="23"/>
      <c r="L35" s="6">
        <v>10144594</v>
      </c>
      <c r="M35" s="23"/>
      <c r="N35" s="189">
        <v>11186077</v>
      </c>
      <c r="O35" s="23"/>
      <c r="P35" s="6">
        <v>10055514</v>
      </c>
    </row>
    <row r="36" spans="1:16" s="20" customFormat="1" ht="21" customHeight="1">
      <c r="A36" s="2" t="s">
        <v>31</v>
      </c>
      <c r="H36" s="21"/>
      <c r="I36" s="21"/>
      <c r="J36" s="190">
        <v>2158159</v>
      </c>
      <c r="K36" s="23"/>
      <c r="L36" s="24">
        <v>2154877</v>
      </c>
      <c r="M36" s="7"/>
      <c r="N36" s="190">
        <v>1958159</v>
      </c>
      <c r="O36" s="23"/>
      <c r="P36" s="24">
        <v>2154877</v>
      </c>
    </row>
    <row r="37" spans="1:16" s="20" customFormat="1" ht="8.1" customHeight="1">
      <c r="E37" s="22"/>
      <c r="H37" s="21"/>
      <c r="I37" s="21"/>
      <c r="J37" s="188"/>
      <c r="K37" s="5"/>
      <c r="L37" s="7"/>
      <c r="M37" s="7"/>
      <c r="N37" s="188"/>
      <c r="O37" s="7"/>
      <c r="P37" s="7"/>
    </row>
    <row r="38" spans="1:16" s="20" customFormat="1" ht="21" customHeight="1">
      <c r="A38" s="8" t="s">
        <v>32</v>
      </c>
      <c r="H38" s="21"/>
      <c r="I38" s="21"/>
      <c r="J38" s="190">
        <f>SUM(J29:J36)</f>
        <v>253118429</v>
      </c>
      <c r="K38" s="5"/>
      <c r="L38" s="24">
        <f>SUM(L29:L36)</f>
        <v>249398681</v>
      </c>
      <c r="M38" s="7"/>
      <c r="N38" s="190">
        <f>SUM(N29:N36)</f>
        <v>263960897</v>
      </c>
      <c r="O38" s="7"/>
      <c r="P38" s="24">
        <f>SUM(P29:P36)</f>
        <v>259504954</v>
      </c>
    </row>
    <row r="39" spans="1:16" s="20" customFormat="1" ht="8.1" customHeight="1">
      <c r="A39" s="2"/>
      <c r="H39" s="21"/>
      <c r="I39" s="21"/>
      <c r="J39" s="188"/>
      <c r="K39" s="5"/>
      <c r="L39" s="7"/>
      <c r="M39" s="7"/>
      <c r="N39" s="188"/>
      <c r="O39" s="7"/>
      <c r="P39" s="7"/>
    </row>
    <row r="40" spans="1:16" s="20" customFormat="1" ht="21" customHeight="1" thickBot="1">
      <c r="A40" s="8" t="s">
        <v>33</v>
      </c>
      <c r="H40" s="21"/>
      <c r="I40" s="21"/>
      <c r="J40" s="191">
        <f>SUM(J25,J38)</f>
        <v>1078605351</v>
      </c>
      <c r="K40" s="5"/>
      <c r="L40" s="25">
        <f>SUM(L25,L38)</f>
        <v>666936360</v>
      </c>
      <c r="M40" s="7"/>
      <c r="N40" s="191">
        <f>SUM(N25,N38)</f>
        <v>1112642430</v>
      </c>
      <c r="O40" s="7"/>
      <c r="P40" s="25">
        <f>SUM(P25,P38)</f>
        <v>686793035</v>
      </c>
    </row>
    <row r="41" spans="1:16" s="20" customFormat="1" ht="20.45" customHeight="1" thickTop="1">
      <c r="A41" s="8"/>
      <c r="H41" s="21"/>
      <c r="I41" s="21"/>
      <c r="J41" s="7"/>
      <c r="K41" s="5"/>
      <c r="L41" s="7"/>
      <c r="M41" s="7"/>
      <c r="N41" s="7"/>
      <c r="O41" s="7"/>
      <c r="P41" s="7"/>
    </row>
    <row r="42" spans="1:16" s="20" customFormat="1" ht="21.75" customHeight="1">
      <c r="A42" s="8"/>
      <c r="H42" s="21"/>
      <c r="I42" s="21"/>
      <c r="J42" s="7"/>
      <c r="K42" s="5"/>
      <c r="L42" s="7"/>
      <c r="M42" s="7"/>
      <c r="N42" s="7"/>
      <c r="O42" s="7"/>
      <c r="P42" s="7"/>
    </row>
    <row r="43" spans="1:16" s="20" customFormat="1" ht="20.45" customHeight="1">
      <c r="A43" s="8"/>
      <c r="H43" s="21"/>
      <c r="I43" s="21"/>
      <c r="J43" s="7"/>
      <c r="K43" s="5"/>
      <c r="L43" s="7"/>
      <c r="M43" s="7"/>
      <c r="N43" s="7"/>
      <c r="O43" s="7"/>
      <c r="P43" s="7"/>
    </row>
    <row r="44" spans="1:16" s="20" customFormat="1" ht="20.45" customHeight="1">
      <c r="A44" s="234" t="s">
        <v>34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</row>
    <row r="45" spans="1:16" s="20" customFormat="1" ht="20.45" customHeight="1"/>
    <row r="46" spans="1:16" s="20" customFormat="1" ht="20.45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</row>
    <row r="47" spans="1:16" s="20" customFormat="1" ht="21.95" customHeight="1">
      <c r="A47" s="29" t="s">
        <v>35</v>
      </c>
      <c r="B47" s="29"/>
      <c r="C47" s="29"/>
      <c r="D47" s="29"/>
      <c r="E47" s="29"/>
      <c r="F47" s="29"/>
      <c r="G47" s="29"/>
      <c r="H47" s="29"/>
      <c r="I47" s="29"/>
      <c r="J47" s="30"/>
      <c r="K47" s="30"/>
      <c r="L47" s="30"/>
      <c r="M47" s="30"/>
      <c r="N47" s="30"/>
      <c r="O47" s="30"/>
      <c r="P47" s="30"/>
    </row>
    <row r="48" spans="1:16" s="8" customFormat="1" ht="21.75" customHeight="1">
      <c r="A48" s="8" t="str">
        <f>A1</f>
        <v>บริษัท โปรเอ็น คอร์ป จำกัด (มหาชน)</v>
      </c>
      <c r="H48" s="9"/>
      <c r="I48" s="9"/>
      <c r="J48" s="10"/>
      <c r="K48" s="11"/>
      <c r="L48" s="10"/>
      <c r="M48" s="11"/>
      <c r="N48" s="12"/>
      <c r="O48" s="13"/>
      <c r="P48" s="12"/>
    </row>
    <row r="49" spans="1:16" s="8" customFormat="1" ht="21.75" customHeight="1">
      <c r="A49" s="8" t="s">
        <v>36</v>
      </c>
      <c r="H49" s="9"/>
      <c r="I49" s="9"/>
      <c r="J49" s="10"/>
      <c r="K49" s="11"/>
      <c r="L49" s="10"/>
      <c r="M49" s="11"/>
      <c r="N49" s="12"/>
      <c r="O49" s="13"/>
      <c r="P49" s="12"/>
    </row>
    <row r="50" spans="1:16" s="8" customFormat="1" ht="21.75" customHeight="1">
      <c r="A50" s="14" t="str">
        <f>A3</f>
        <v>ณ วันที่ 31 ธันวาคม พ.ศ. 2564</v>
      </c>
      <c r="B50" s="15"/>
      <c r="C50" s="15"/>
      <c r="D50" s="15"/>
      <c r="E50" s="15"/>
      <c r="F50" s="15"/>
      <c r="G50" s="15"/>
      <c r="H50" s="16"/>
      <c r="I50" s="16"/>
      <c r="J50" s="229"/>
      <c r="K50" s="229"/>
      <c r="L50" s="229"/>
      <c r="M50" s="229"/>
      <c r="N50" s="17"/>
      <c r="O50" s="17"/>
      <c r="P50" s="17"/>
    </row>
    <row r="51" spans="1:16" s="8" customFormat="1" ht="21" customHeight="1">
      <c r="H51" s="9"/>
      <c r="I51" s="9"/>
      <c r="J51" s="10"/>
      <c r="K51" s="11"/>
      <c r="L51" s="10"/>
      <c r="M51" s="11"/>
      <c r="N51" s="12"/>
      <c r="O51" s="13"/>
      <c r="P51" s="12"/>
    </row>
    <row r="52" spans="1:16" s="8" customFormat="1" ht="21" customHeight="1">
      <c r="H52" s="9"/>
      <c r="I52" s="9"/>
      <c r="J52" s="233" t="s">
        <v>3</v>
      </c>
      <c r="K52" s="233"/>
      <c r="L52" s="233"/>
      <c r="M52" s="18"/>
      <c r="N52" s="233" t="s">
        <v>4</v>
      </c>
      <c r="O52" s="233"/>
      <c r="P52" s="233"/>
    </row>
    <row r="53" spans="1:16" s="8" customFormat="1" ht="21" customHeight="1">
      <c r="H53" s="9"/>
      <c r="I53" s="9"/>
      <c r="J53" s="13" t="s">
        <v>5</v>
      </c>
      <c r="K53" s="11"/>
      <c r="L53" s="13" t="s">
        <v>6</v>
      </c>
      <c r="M53" s="13"/>
      <c r="N53" s="13" t="s">
        <v>5</v>
      </c>
      <c r="O53" s="11"/>
      <c r="P53" s="13" t="s">
        <v>6</v>
      </c>
    </row>
    <row r="54" spans="1:16" s="8" customFormat="1" ht="21" customHeight="1">
      <c r="H54" s="16" t="s">
        <v>7</v>
      </c>
      <c r="I54" s="9"/>
      <c r="J54" s="17" t="s">
        <v>8</v>
      </c>
      <c r="K54" s="11"/>
      <c r="L54" s="17" t="s">
        <v>8</v>
      </c>
      <c r="M54" s="13"/>
      <c r="N54" s="17" t="s">
        <v>8</v>
      </c>
      <c r="O54" s="11"/>
      <c r="P54" s="17" t="s">
        <v>8</v>
      </c>
    </row>
    <row r="55" spans="1:16" s="8" customFormat="1" ht="8.1" customHeight="1">
      <c r="H55" s="19"/>
      <c r="I55" s="9"/>
      <c r="J55" s="187"/>
      <c r="K55" s="11"/>
      <c r="L55" s="13"/>
      <c r="M55" s="13"/>
      <c r="N55" s="187"/>
      <c r="O55" s="11"/>
      <c r="P55" s="13"/>
    </row>
    <row r="56" spans="1:16" s="20" customFormat="1" ht="21" customHeight="1">
      <c r="A56" s="8" t="s">
        <v>37</v>
      </c>
      <c r="H56" s="21"/>
      <c r="I56" s="21"/>
      <c r="J56" s="192"/>
      <c r="K56" s="5"/>
      <c r="L56" s="5"/>
      <c r="M56" s="5"/>
      <c r="N56" s="188"/>
      <c r="O56" s="7"/>
      <c r="P56" s="7"/>
    </row>
    <row r="57" spans="1:16" s="20" customFormat="1" ht="8.1" customHeight="1">
      <c r="A57" s="2"/>
      <c r="E57" s="22"/>
      <c r="H57" s="21"/>
      <c r="I57" s="21"/>
      <c r="J57" s="192"/>
      <c r="K57" s="5"/>
      <c r="L57" s="5"/>
      <c r="M57" s="5"/>
      <c r="N57" s="188"/>
      <c r="O57" s="7"/>
      <c r="P57" s="7"/>
    </row>
    <row r="58" spans="1:16" s="20" customFormat="1" ht="21" customHeight="1">
      <c r="A58" s="8" t="s">
        <v>38</v>
      </c>
      <c r="E58" s="22"/>
      <c r="H58" s="21"/>
      <c r="I58" s="21"/>
      <c r="J58" s="192"/>
      <c r="K58" s="5"/>
      <c r="L58" s="5"/>
      <c r="M58" s="5"/>
      <c r="N58" s="188"/>
      <c r="O58" s="7"/>
      <c r="P58" s="7"/>
    </row>
    <row r="59" spans="1:16" s="20" customFormat="1" ht="8.1" customHeight="1">
      <c r="A59" s="2"/>
      <c r="E59" s="22"/>
      <c r="H59" s="21"/>
      <c r="I59" s="21"/>
      <c r="J59" s="192"/>
      <c r="K59" s="5"/>
      <c r="L59" s="5"/>
      <c r="M59" s="5"/>
      <c r="N59" s="188"/>
      <c r="O59" s="7"/>
      <c r="P59" s="7"/>
    </row>
    <row r="60" spans="1:16" s="20" customFormat="1" ht="21" customHeight="1">
      <c r="A60" s="2" t="s">
        <v>39</v>
      </c>
      <c r="E60" s="22"/>
      <c r="J60" s="193"/>
      <c r="N60" s="193"/>
    </row>
    <row r="61" spans="1:16" s="20" customFormat="1" ht="21" customHeight="1">
      <c r="A61" s="2"/>
      <c r="B61" s="20" t="s">
        <v>40</v>
      </c>
      <c r="E61" s="22"/>
      <c r="H61" s="21">
        <v>20</v>
      </c>
      <c r="I61" s="21"/>
      <c r="J61" s="189">
        <v>88933371</v>
      </c>
      <c r="K61" s="7"/>
      <c r="L61" s="6">
        <v>90875039</v>
      </c>
      <c r="M61" s="7"/>
      <c r="N61" s="189">
        <v>85930664</v>
      </c>
      <c r="O61" s="7"/>
      <c r="P61" s="6">
        <v>89002602</v>
      </c>
    </row>
    <row r="62" spans="1:16" s="20" customFormat="1" ht="21" customHeight="1">
      <c r="A62" s="2" t="s">
        <v>41</v>
      </c>
      <c r="E62" s="22"/>
      <c r="H62" s="21">
        <v>21</v>
      </c>
      <c r="I62" s="21"/>
      <c r="J62" s="189">
        <v>448670517</v>
      </c>
      <c r="K62" s="7"/>
      <c r="L62" s="6">
        <v>268985481</v>
      </c>
      <c r="M62" s="7"/>
      <c r="N62" s="189">
        <v>449274820</v>
      </c>
      <c r="O62" s="7"/>
      <c r="P62" s="6">
        <v>261278289</v>
      </c>
    </row>
    <row r="63" spans="1:16" s="20" customFormat="1" ht="21" customHeight="1">
      <c r="A63" s="2" t="s">
        <v>42</v>
      </c>
      <c r="H63" s="21">
        <v>0</v>
      </c>
      <c r="I63" s="21"/>
      <c r="J63" s="189"/>
      <c r="K63" s="7"/>
      <c r="L63" s="6"/>
      <c r="M63" s="7"/>
      <c r="N63" s="189"/>
      <c r="O63" s="7"/>
      <c r="P63" s="6"/>
    </row>
    <row r="64" spans="1:16" s="20" customFormat="1" ht="21" customHeight="1">
      <c r="A64" s="2"/>
      <c r="B64" s="20" t="s">
        <v>43</v>
      </c>
      <c r="H64" s="21">
        <v>20</v>
      </c>
      <c r="I64" s="21"/>
      <c r="J64" s="189">
        <v>19303920</v>
      </c>
      <c r="K64" s="7"/>
      <c r="L64" s="6">
        <v>17927421</v>
      </c>
      <c r="M64" s="7"/>
      <c r="N64" s="189">
        <v>18203630</v>
      </c>
      <c r="O64" s="7"/>
      <c r="P64" s="6">
        <v>17927421</v>
      </c>
    </row>
    <row r="65" spans="1:16" s="20" customFormat="1" ht="21" customHeight="1">
      <c r="A65" s="2" t="s">
        <v>44</v>
      </c>
      <c r="I65" s="21"/>
      <c r="J65" s="189"/>
      <c r="K65" s="7"/>
      <c r="L65" s="6"/>
      <c r="M65" s="7"/>
      <c r="N65" s="189"/>
      <c r="O65" s="7"/>
      <c r="P65" s="6"/>
    </row>
    <row r="66" spans="1:16" s="20" customFormat="1" ht="21" customHeight="1">
      <c r="A66" s="2"/>
      <c r="B66" s="20" t="s">
        <v>43</v>
      </c>
      <c r="H66" s="21" t="s">
        <v>45</v>
      </c>
      <c r="I66" s="21"/>
      <c r="J66" s="189">
        <v>17435864</v>
      </c>
      <c r="K66" s="7"/>
      <c r="L66" s="6">
        <v>22171270</v>
      </c>
      <c r="M66" s="7"/>
      <c r="N66" s="189">
        <v>17400129</v>
      </c>
      <c r="O66" s="7"/>
      <c r="P66" s="6">
        <v>21762402</v>
      </c>
    </row>
    <row r="67" spans="1:16" s="20" customFormat="1" ht="21" customHeight="1">
      <c r="A67" s="20" t="s">
        <v>46</v>
      </c>
      <c r="J67" s="189">
        <v>0</v>
      </c>
      <c r="K67" s="7"/>
      <c r="L67" s="6">
        <v>21057</v>
      </c>
      <c r="M67" s="7"/>
      <c r="N67" s="189">
        <v>0</v>
      </c>
      <c r="O67" s="7"/>
      <c r="P67" s="6">
        <v>21057</v>
      </c>
    </row>
    <row r="68" spans="1:16" s="20" customFormat="1" ht="21" customHeight="1">
      <c r="A68" s="2" t="s">
        <v>47</v>
      </c>
      <c r="C68" s="31"/>
      <c r="H68" s="21"/>
      <c r="I68" s="21"/>
      <c r="J68" s="190">
        <v>6970549</v>
      </c>
      <c r="K68" s="7"/>
      <c r="L68" s="24">
        <v>11600657</v>
      </c>
      <c r="M68" s="7"/>
      <c r="N68" s="190">
        <v>5380188</v>
      </c>
      <c r="O68" s="7"/>
      <c r="P68" s="24">
        <v>10975152</v>
      </c>
    </row>
    <row r="69" spans="1:16" s="20" customFormat="1" ht="8.1" customHeight="1">
      <c r="A69" s="2"/>
      <c r="E69" s="22"/>
      <c r="H69" s="21"/>
      <c r="I69" s="21"/>
      <c r="J69" s="188"/>
      <c r="K69" s="7"/>
      <c r="L69" s="7"/>
      <c r="M69" s="7"/>
      <c r="N69" s="188"/>
      <c r="O69" s="7"/>
      <c r="P69" s="7"/>
    </row>
    <row r="70" spans="1:16" s="20" customFormat="1" ht="21" customHeight="1">
      <c r="A70" s="8" t="s">
        <v>48</v>
      </c>
      <c r="H70" s="21"/>
      <c r="I70" s="21"/>
      <c r="J70" s="190">
        <f>SUM(J61:J68)</f>
        <v>581314221</v>
      </c>
      <c r="K70" s="7"/>
      <c r="L70" s="24">
        <f>SUM(L61:L68)</f>
        <v>411580925</v>
      </c>
      <c r="M70" s="7"/>
      <c r="N70" s="190">
        <f>SUM(N61:N68)</f>
        <v>576189431</v>
      </c>
      <c r="O70" s="7"/>
      <c r="P70" s="24">
        <f>SUM(P61:P68)</f>
        <v>400966923</v>
      </c>
    </row>
    <row r="71" spans="1:16" s="20" customFormat="1" ht="21" customHeight="1">
      <c r="A71" s="2"/>
      <c r="E71" s="22"/>
      <c r="H71" s="21"/>
      <c r="I71" s="21"/>
      <c r="J71" s="188"/>
      <c r="K71" s="7"/>
      <c r="L71" s="7"/>
      <c r="M71" s="7"/>
      <c r="N71" s="188"/>
      <c r="O71" s="7"/>
      <c r="P71" s="7"/>
    </row>
    <row r="72" spans="1:16" s="20" customFormat="1" ht="21" customHeight="1">
      <c r="A72" s="31" t="s">
        <v>49</v>
      </c>
      <c r="H72" s="21"/>
      <c r="J72" s="189"/>
      <c r="K72" s="23"/>
      <c r="L72" s="6"/>
      <c r="M72" s="7"/>
      <c r="N72" s="189"/>
      <c r="O72" s="23"/>
      <c r="P72" s="6"/>
    </row>
    <row r="73" spans="1:16" s="20" customFormat="1" ht="8.1" customHeight="1">
      <c r="A73" s="2"/>
      <c r="E73" s="22"/>
      <c r="H73" s="21">
        <v>0</v>
      </c>
      <c r="I73" s="21"/>
      <c r="J73" s="188"/>
      <c r="K73" s="5"/>
      <c r="L73" s="7"/>
      <c r="M73" s="7"/>
      <c r="N73" s="188"/>
      <c r="O73" s="7"/>
      <c r="P73" s="7"/>
    </row>
    <row r="74" spans="1:16" s="20" customFormat="1" ht="21" customHeight="1">
      <c r="A74" s="2" t="s">
        <v>50</v>
      </c>
      <c r="H74" s="21">
        <v>20</v>
      </c>
      <c r="J74" s="194">
        <v>42081949</v>
      </c>
      <c r="K74" s="33"/>
      <c r="L74" s="32">
        <v>59340348</v>
      </c>
      <c r="M74" s="34"/>
      <c r="N74" s="194">
        <v>37782239</v>
      </c>
      <c r="O74" s="23"/>
      <c r="P74" s="32">
        <v>53940348</v>
      </c>
    </row>
    <row r="75" spans="1:16" s="20" customFormat="1" ht="21" customHeight="1">
      <c r="A75" s="2" t="s">
        <v>51</v>
      </c>
      <c r="H75" s="21" t="s">
        <v>45</v>
      </c>
      <c r="I75" s="21"/>
      <c r="J75" s="194">
        <v>12134604</v>
      </c>
      <c r="K75" s="33"/>
      <c r="L75" s="32">
        <v>25543534</v>
      </c>
      <c r="M75" s="35"/>
      <c r="N75" s="194">
        <v>12134604</v>
      </c>
      <c r="O75" s="23"/>
      <c r="P75" s="32">
        <v>25507799</v>
      </c>
    </row>
    <row r="76" spans="1:16" s="20" customFormat="1" ht="21" customHeight="1">
      <c r="A76" s="20" t="s">
        <v>52</v>
      </c>
      <c r="H76" s="21">
        <v>22</v>
      </c>
      <c r="J76" s="194">
        <v>14669493</v>
      </c>
      <c r="K76" s="23"/>
      <c r="L76" s="32">
        <v>12011299</v>
      </c>
      <c r="M76" s="7"/>
      <c r="N76" s="194">
        <v>14042967</v>
      </c>
      <c r="O76" s="23"/>
      <c r="P76" s="32">
        <v>11633392</v>
      </c>
    </row>
    <row r="77" spans="1:16" s="20" customFormat="1" ht="21" customHeight="1">
      <c r="A77" s="36" t="s">
        <v>53</v>
      </c>
      <c r="H77" s="21"/>
      <c r="J77" s="195">
        <v>8625266</v>
      </c>
      <c r="K77" s="23"/>
      <c r="L77" s="37">
        <v>7980367</v>
      </c>
      <c r="M77" s="7"/>
      <c r="N77" s="195">
        <v>8625266</v>
      </c>
      <c r="O77" s="23"/>
      <c r="P77" s="37">
        <v>7980367</v>
      </c>
    </row>
    <row r="78" spans="1:16" s="20" customFormat="1" ht="8.1" customHeight="1">
      <c r="A78" s="2"/>
      <c r="H78" s="3"/>
      <c r="J78" s="188"/>
      <c r="K78" s="23"/>
      <c r="L78" s="7"/>
      <c r="M78" s="7"/>
      <c r="N78" s="188"/>
      <c r="O78" s="23"/>
      <c r="P78" s="7"/>
    </row>
    <row r="79" spans="1:16" s="20" customFormat="1" ht="21" customHeight="1">
      <c r="A79" s="8" t="s">
        <v>54</v>
      </c>
      <c r="H79" s="3"/>
      <c r="J79" s="190">
        <f>SUM(J73:J77)</f>
        <v>77511312</v>
      </c>
      <c r="K79" s="23"/>
      <c r="L79" s="24">
        <f>SUM(L73:L77)</f>
        <v>104875548</v>
      </c>
      <c r="M79" s="7"/>
      <c r="N79" s="190">
        <f>SUM(N73:N77)</f>
        <v>72585076</v>
      </c>
      <c r="O79" s="7"/>
      <c r="P79" s="24">
        <f>SUM(P73:P77)</f>
        <v>99061906</v>
      </c>
    </row>
    <row r="80" spans="1:16" s="20" customFormat="1" ht="8.1" customHeight="1">
      <c r="A80" s="2"/>
      <c r="H80" s="3"/>
      <c r="I80" s="21"/>
      <c r="J80" s="188"/>
      <c r="K80" s="5"/>
      <c r="L80" s="7"/>
      <c r="M80" s="7"/>
      <c r="N80" s="188"/>
      <c r="O80" s="7"/>
      <c r="P80" s="7"/>
    </row>
    <row r="81" spans="1:16" s="20" customFormat="1" ht="21" customHeight="1">
      <c r="A81" s="8" t="s">
        <v>55</v>
      </c>
      <c r="C81" s="31"/>
      <c r="H81" s="3"/>
      <c r="I81" s="21"/>
      <c r="J81" s="190">
        <f>SUM(J70,J79)</f>
        <v>658825533</v>
      </c>
      <c r="K81" s="5"/>
      <c r="L81" s="24">
        <f>SUM(L70,L79)</f>
        <v>516456473</v>
      </c>
      <c r="M81" s="7"/>
      <c r="N81" s="190">
        <f>SUM(N70,N79)</f>
        <v>648774507</v>
      </c>
      <c r="O81" s="7"/>
      <c r="P81" s="24">
        <f>SUM(P70,P79)</f>
        <v>500028829</v>
      </c>
    </row>
    <row r="82" spans="1:16" s="20" customFormat="1" ht="21" customHeight="1">
      <c r="A82" s="8"/>
      <c r="C82" s="31"/>
      <c r="H82" s="3"/>
      <c r="I82" s="21"/>
      <c r="J82" s="7"/>
      <c r="K82" s="5"/>
      <c r="L82" s="7"/>
      <c r="M82" s="7"/>
      <c r="N82" s="7"/>
      <c r="O82" s="7"/>
      <c r="P82" s="7"/>
    </row>
    <row r="83" spans="1:16" s="20" customFormat="1" ht="21" customHeight="1">
      <c r="A83" s="8"/>
      <c r="C83" s="31"/>
      <c r="H83" s="3"/>
      <c r="I83" s="21"/>
      <c r="J83" s="7"/>
      <c r="K83" s="5"/>
      <c r="L83" s="7"/>
      <c r="M83" s="7"/>
      <c r="N83" s="7"/>
      <c r="O83" s="7"/>
      <c r="P83" s="7"/>
    </row>
    <row r="84" spans="1:16" s="20" customFormat="1" ht="21" customHeight="1">
      <c r="A84" s="8"/>
      <c r="C84" s="31"/>
      <c r="H84" s="3"/>
      <c r="I84" s="21"/>
      <c r="J84" s="7"/>
      <c r="K84" s="5"/>
      <c r="L84" s="7"/>
      <c r="M84" s="7"/>
      <c r="N84" s="7"/>
      <c r="O84" s="7"/>
      <c r="P84" s="7"/>
    </row>
    <row r="85" spans="1:16" s="20" customFormat="1" ht="21" customHeight="1">
      <c r="A85" s="8"/>
      <c r="C85" s="31"/>
      <c r="H85" s="3"/>
      <c r="I85" s="21"/>
      <c r="J85" s="7"/>
      <c r="K85" s="5"/>
      <c r="L85" s="7"/>
      <c r="M85" s="7"/>
      <c r="N85" s="7"/>
      <c r="O85" s="7"/>
      <c r="P85" s="7"/>
    </row>
    <row r="86" spans="1:16" s="20" customFormat="1" ht="21" customHeight="1">
      <c r="A86" s="8"/>
      <c r="C86" s="31"/>
      <c r="H86" s="3"/>
      <c r="I86" s="21"/>
      <c r="J86" s="7"/>
      <c r="K86" s="5"/>
      <c r="L86" s="7"/>
      <c r="M86" s="7"/>
      <c r="N86" s="7"/>
      <c r="O86" s="7"/>
      <c r="P86" s="7"/>
    </row>
    <row r="87" spans="1:16" s="20" customFormat="1" ht="21" customHeight="1">
      <c r="A87" s="8"/>
      <c r="C87" s="31"/>
      <c r="H87" s="3"/>
      <c r="I87" s="21"/>
      <c r="J87" s="7"/>
      <c r="K87" s="5"/>
      <c r="L87" s="7"/>
      <c r="M87" s="7"/>
      <c r="N87" s="7"/>
      <c r="O87" s="7"/>
      <c r="P87" s="7"/>
    </row>
    <row r="88" spans="1:16" s="20" customFormat="1" ht="21" customHeight="1">
      <c r="A88" s="8"/>
      <c r="C88" s="31"/>
      <c r="H88" s="3"/>
      <c r="I88" s="21"/>
      <c r="J88" s="7"/>
      <c r="K88" s="5"/>
      <c r="L88" s="7"/>
      <c r="M88" s="7"/>
      <c r="N88" s="7"/>
      <c r="O88" s="7"/>
      <c r="P88" s="7"/>
    </row>
    <row r="89" spans="1:16" s="20" customFormat="1" ht="21" customHeight="1">
      <c r="A89" s="8"/>
      <c r="C89" s="31"/>
      <c r="H89" s="3"/>
      <c r="I89" s="21"/>
      <c r="J89" s="7"/>
      <c r="K89" s="5"/>
      <c r="L89" s="7"/>
      <c r="M89" s="7"/>
      <c r="N89" s="7"/>
      <c r="O89" s="7"/>
      <c r="P89" s="7"/>
    </row>
    <row r="90" spans="1:16" s="20" customFormat="1" ht="18.75" customHeight="1">
      <c r="A90" s="8"/>
      <c r="C90" s="31"/>
      <c r="H90" s="3"/>
      <c r="I90" s="21"/>
      <c r="J90" s="7"/>
      <c r="K90" s="5"/>
      <c r="L90" s="7"/>
      <c r="M90" s="7"/>
      <c r="N90" s="7"/>
      <c r="O90" s="7"/>
      <c r="P90" s="7"/>
    </row>
    <row r="91" spans="1:16" s="20" customFormat="1" ht="21" customHeight="1">
      <c r="A91" s="234" t="s">
        <v>34</v>
      </c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</row>
    <row r="92" spans="1:16" s="20" customFormat="1" ht="21" customHeight="1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</row>
    <row r="93" spans="1:16" s="20" customFormat="1" ht="21" customHeight="1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</row>
    <row r="94" spans="1:16" s="20" customFormat="1" ht="21.95" customHeight="1">
      <c r="A94" s="29" t="str">
        <f>A47</f>
        <v>หมายเหตุประกอบงบการเงินรวมและงบการเงินเฉพาะกิจการเป็นส่วนหนึ่งของงบการเงินนี้</v>
      </c>
      <c r="B94" s="29"/>
      <c r="C94" s="29"/>
      <c r="D94" s="29"/>
      <c r="E94" s="29"/>
      <c r="F94" s="29"/>
      <c r="G94" s="29"/>
      <c r="H94" s="38"/>
      <c r="I94" s="38"/>
      <c r="J94" s="39"/>
      <c r="K94" s="39"/>
      <c r="L94" s="39"/>
      <c r="M94" s="39"/>
      <c r="N94" s="24"/>
      <c r="O94" s="24"/>
      <c r="P94" s="24"/>
    </row>
    <row r="95" spans="1:16" s="8" customFormat="1" ht="21.75" customHeight="1">
      <c r="A95" s="8" t="str">
        <f>A1</f>
        <v>บริษัท โปรเอ็น คอร์ป จำกัด (มหาชน)</v>
      </c>
      <c r="H95" s="9"/>
      <c r="I95" s="9"/>
      <c r="J95" s="10"/>
      <c r="K95" s="11"/>
      <c r="L95" s="10"/>
      <c r="M95" s="11"/>
      <c r="N95" s="12"/>
      <c r="O95" s="13"/>
      <c r="P95" s="12"/>
    </row>
    <row r="96" spans="1:16" s="8" customFormat="1" ht="21.75" customHeight="1">
      <c r="A96" s="8" t="s">
        <v>36</v>
      </c>
      <c r="H96" s="9"/>
      <c r="I96" s="9"/>
      <c r="J96" s="10"/>
      <c r="K96" s="11"/>
      <c r="L96" s="10"/>
      <c r="M96" s="11"/>
      <c r="N96" s="12"/>
      <c r="O96" s="13"/>
      <c r="P96" s="12"/>
    </row>
    <row r="97" spans="1:16" s="8" customFormat="1" ht="21.75" customHeight="1">
      <c r="A97" s="14" t="str">
        <f>A50</f>
        <v>ณ วันที่ 31 ธันวาคม พ.ศ. 2564</v>
      </c>
      <c r="B97" s="15"/>
      <c r="C97" s="15"/>
      <c r="D97" s="15"/>
      <c r="E97" s="15"/>
      <c r="F97" s="15"/>
      <c r="G97" s="15"/>
      <c r="H97" s="16"/>
      <c r="I97" s="16"/>
      <c r="J97" s="229"/>
      <c r="K97" s="229"/>
      <c r="L97" s="229"/>
      <c r="M97" s="229"/>
      <c r="N97" s="17"/>
      <c r="O97" s="17"/>
      <c r="P97" s="17"/>
    </row>
    <row r="98" spans="1:16" s="8" customFormat="1" ht="21" customHeight="1">
      <c r="H98" s="9"/>
      <c r="I98" s="9"/>
      <c r="J98" s="10"/>
      <c r="K98" s="11"/>
      <c r="L98" s="10"/>
      <c r="M98" s="11"/>
      <c r="N98" s="12"/>
      <c r="O98" s="13"/>
      <c r="P98" s="12"/>
    </row>
    <row r="99" spans="1:16" s="8" customFormat="1" ht="21" customHeight="1">
      <c r="H99" s="9"/>
      <c r="I99" s="9"/>
      <c r="J99" s="233" t="s">
        <v>3</v>
      </c>
      <c r="K99" s="233"/>
      <c r="L99" s="233"/>
      <c r="M99" s="18"/>
      <c r="N99" s="233" t="s">
        <v>4</v>
      </c>
      <c r="O99" s="233"/>
      <c r="P99" s="233"/>
    </row>
    <row r="100" spans="1:16" s="8" customFormat="1" ht="21" customHeight="1">
      <c r="H100" s="9"/>
      <c r="I100" s="9"/>
      <c r="J100" s="13" t="s">
        <v>5</v>
      </c>
      <c r="K100" s="11"/>
      <c r="L100" s="13" t="s">
        <v>6</v>
      </c>
      <c r="M100" s="13"/>
      <c r="N100" s="13" t="s">
        <v>5</v>
      </c>
      <c r="O100" s="11"/>
      <c r="P100" s="13" t="s">
        <v>6</v>
      </c>
    </row>
    <row r="101" spans="1:16" s="8" customFormat="1" ht="21" customHeight="1">
      <c r="H101" s="16" t="s">
        <v>7</v>
      </c>
      <c r="I101" s="9"/>
      <c r="J101" s="17" t="s">
        <v>8</v>
      </c>
      <c r="K101" s="11"/>
      <c r="L101" s="17" t="s">
        <v>8</v>
      </c>
      <c r="M101" s="13"/>
      <c r="N101" s="17" t="s">
        <v>8</v>
      </c>
      <c r="O101" s="11"/>
      <c r="P101" s="17" t="s">
        <v>8</v>
      </c>
    </row>
    <row r="102" spans="1:16" s="8" customFormat="1" ht="8.1" customHeight="1">
      <c r="H102" s="19"/>
      <c r="I102" s="9"/>
      <c r="J102" s="187"/>
      <c r="K102" s="11"/>
      <c r="L102" s="13"/>
      <c r="M102" s="13"/>
      <c r="N102" s="187"/>
      <c r="O102" s="11"/>
      <c r="P102" s="13"/>
    </row>
    <row r="103" spans="1:16" s="20" customFormat="1" ht="21" customHeight="1">
      <c r="A103" s="8" t="s">
        <v>56</v>
      </c>
      <c r="H103" s="21"/>
      <c r="I103" s="21"/>
      <c r="J103" s="192"/>
      <c r="K103" s="5"/>
      <c r="L103" s="5"/>
      <c r="M103" s="5"/>
      <c r="N103" s="188"/>
      <c r="O103" s="7"/>
      <c r="P103" s="7"/>
    </row>
    <row r="104" spans="1:16" s="20" customFormat="1" ht="8.1" customHeight="1">
      <c r="A104" s="8"/>
      <c r="H104" s="3"/>
      <c r="I104" s="21"/>
      <c r="J104" s="192"/>
      <c r="K104" s="5"/>
      <c r="L104" s="5"/>
      <c r="M104" s="5"/>
      <c r="N104" s="188"/>
      <c r="O104" s="7"/>
      <c r="P104" s="7"/>
    </row>
    <row r="105" spans="1:16" s="20" customFormat="1" ht="21" customHeight="1">
      <c r="A105" s="8" t="s">
        <v>57</v>
      </c>
      <c r="H105" s="3"/>
      <c r="I105" s="21"/>
      <c r="J105" s="192"/>
      <c r="K105" s="5"/>
      <c r="L105" s="5"/>
      <c r="M105" s="5"/>
      <c r="N105" s="188"/>
      <c r="O105" s="7"/>
      <c r="P105" s="7"/>
    </row>
    <row r="106" spans="1:16" s="20" customFormat="1" ht="8.1" customHeight="1">
      <c r="A106" s="8"/>
      <c r="H106" s="3"/>
      <c r="I106" s="21"/>
      <c r="J106" s="192"/>
      <c r="K106" s="5"/>
      <c r="L106" s="5"/>
      <c r="M106" s="5"/>
      <c r="N106" s="188"/>
      <c r="O106" s="7"/>
      <c r="P106" s="7"/>
    </row>
    <row r="107" spans="1:16" s="20" customFormat="1" ht="21" customHeight="1">
      <c r="A107" s="2" t="s">
        <v>58</v>
      </c>
      <c r="H107" s="3"/>
      <c r="I107" s="21"/>
      <c r="J107" s="192"/>
      <c r="K107" s="5"/>
      <c r="L107" s="5"/>
      <c r="M107" s="5"/>
      <c r="N107" s="189"/>
      <c r="O107" s="13"/>
      <c r="P107" s="6"/>
    </row>
    <row r="108" spans="1:16" s="20" customFormat="1" ht="21" customHeight="1">
      <c r="A108" s="2"/>
      <c r="B108" s="161" t="s">
        <v>59</v>
      </c>
      <c r="C108" s="161"/>
      <c r="D108" s="161"/>
      <c r="E108" s="161"/>
      <c r="F108" s="161"/>
      <c r="G108" s="161"/>
      <c r="H108" s="21"/>
      <c r="I108" s="21"/>
      <c r="J108" s="192"/>
      <c r="K108" s="5"/>
      <c r="L108" s="5"/>
      <c r="M108" s="5"/>
      <c r="N108" s="198"/>
      <c r="O108" s="23"/>
      <c r="P108" s="23"/>
    </row>
    <row r="109" spans="1:16" s="20" customFormat="1" ht="21" customHeight="1">
      <c r="A109" s="2"/>
      <c r="B109" s="161"/>
      <c r="C109" s="161" t="s">
        <v>60</v>
      </c>
      <c r="D109" s="161"/>
      <c r="E109" s="161"/>
      <c r="F109" s="161"/>
      <c r="G109" s="161"/>
      <c r="H109" s="21"/>
      <c r="I109" s="21"/>
      <c r="J109" s="196"/>
      <c r="K109" s="40"/>
      <c r="L109" s="40"/>
      <c r="M109" s="40"/>
      <c r="N109" s="196"/>
      <c r="O109" s="40"/>
      <c r="P109" s="40"/>
    </row>
    <row r="110" spans="1:16" s="20" customFormat="1" ht="21" customHeight="1" thickBot="1">
      <c r="A110" s="2"/>
      <c r="B110" s="161"/>
      <c r="C110" s="172"/>
      <c r="D110" s="172" t="s">
        <v>61</v>
      </c>
      <c r="E110" s="161"/>
      <c r="F110" s="161"/>
      <c r="G110" s="161"/>
      <c r="H110" s="160">
        <v>23</v>
      </c>
      <c r="I110" s="21"/>
      <c r="J110" s="197">
        <v>158000000</v>
      </c>
      <c r="K110" s="40"/>
      <c r="L110" s="41">
        <v>158000000</v>
      </c>
      <c r="M110" s="40"/>
      <c r="N110" s="197">
        <v>158000000</v>
      </c>
      <c r="O110" s="40"/>
      <c r="P110" s="41">
        <v>158000000</v>
      </c>
    </row>
    <row r="111" spans="1:16" s="20" customFormat="1" ht="8.1" customHeight="1" thickTop="1">
      <c r="A111" s="2"/>
      <c r="H111" s="21">
        <v>0</v>
      </c>
      <c r="I111" s="21"/>
      <c r="J111" s="196"/>
      <c r="K111" s="5"/>
      <c r="L111" s="40"/>
      <c r="M111" s="40"/>
      <c r="N111" s="196"/>
      <c r="O111" s="13"/>
      <c r="P111" s="40"/>
    </row>
    <row r="112" spans="1:16" s="20" customFormat="1" ht="21" customHeight="1">
      <c r="A112" s="2"/>
      <c r="B112" s="161" t="s">
        <v>62</v>
      </c>
      <c r="C112" s="161"/>
      <c r="D112" s="161"/>
      <c r="E112" s="161"/>
      <c r="F112" s="161"/>
      <c r="G112" s="161"/>
      <c r="H112" s="21">
        <v>0</v>
      </c>
      <c r="I112" s="21"/>
      <c r="J112" s="198"/>
      <c r="K112" s="5"/>
      <c r="L112" s="23"/>
      <c r="M112" s="23"/>
      <c r="N112" s="198"/>
      <c r="O112" s="23"/>
      <c r="P112" s="23"/>
    </row>
    <row r="113" spans="1:16" s="20" customFormat="1" ht="21" customHeight="1">
      <c r="A113" s="2"/>
      <c r="B113" s="161"/>
      <c r="C113" s="161" t="s">
        <v>60</v>
      </c>
      <c r="D113" s="161"/>
      <c r="E113" s="161"/>
      <c r="F113" s="161"/>
      <c r="G113" s="161"/>
      <c r="H113" s="21"/>
      <c r="I113" s="21"/>
      <c r="J113" s="192"/>
      <c r="K113" s="5"/>
      <c r="L113" s="5"/>
      <c r="M113" s="5"/>
      <c r="N113" s="196"/>
      <c r="O113" s="13"/>
      <c r="P113" s="40"/>
    </row>
    <row r="114" spans="1:16" s="20" customFormat="1" ht="21" customHeight="1">
      <c r="A114" s="2"/>
      <c r="B114" s="161"/>
      <c r="C114" s="161"/>
      <c r="D114" s="161" t="s">
        <v>63</v>
      </c>
      <c r="E114" s="161"/>
      <c r="F114" s="161"/>
      <c r="G114" s="161"/>
      <c r="J114" s="193"/>
      <c r="N114" s="193"/>
    </row>
    <row r="115" spans="1:16" s="20" customFormat="1" ht="21" customHeight="1">
      <c r="A115" s="2"/>
      <c r="B115" s="161"/>
      <c r="C115" s="161"/>
      <c r="D115" s="161" t="s">
        <v>64</v>
      </c>
      <c r="E115" s="161"/>
      <c r="F115" s="161"/>
      <c r="G115" s="161"/>
      <c r="H115" s="21"/>
      <c r="I115" s="21"/>
      <c r="J115" s="196"/>
      <c r="K115" s="40"/>
      <c r="L115" s="40"/>
      <c r="M115" s="40"/>
      <c r="N115" s="196"/>
      <c r="O115" s="40"/>
      <c r="P115" s="40"/>
    </row>
    <row r="116" spans="1:16" s="20" customFormat="1" ht="21" customHeight="1">
      <c r="A116" s="2"/>
      <c r="B116" s="161"/>
      <c r="C116" s="161"/>
      <c r="D116" s="161" t="s">
        <v>65</v>
      </c>
      <c r="E116" s="161"/>
      <c r="F116" s="161"/>
      <c r="G116" s="161"/>
      <c r="H116" s="21">
        <v>23</v>
      </c>
      <c r="I116" s="21"/>
      <c r="J116" s="196">
        <v>158000000</v>
      </c>
      <c r="K116" s="40"/>
      <c r="L116" s="40">
        <v>115000000</v>
      </c>
      <c r="M116" s="40"/>
      <c r="N116" s="196">
        <v>158000000</v>
      </c>
      <c r="O116" s="40"/>
      <c r="P116" s="40">
        <v>115000000</v>
      </c>
    </row>
    <row r="117" spans="1:16" s="20" customFormat="1" ht="21" customHeight="1">
      <c r="A117" s="172" t="s">
        <v>66</v>
      </c>
      <c r="C117" s="172"/>
      <c r="D117" s="172"/>
      <c r="E117" s="172"/>
      <c r="F117" s="172"/>
      <c r="G117" s="172"/>
      <c r="H117" s="21">
        <v>23</v>
      </c>
      <c r="I117" s="21"/>
      <c r="J117" s="196">
        <v>228732200</v>
      </c>
      <c r="K117" s="40"/>
      <c r="L117" s="40">
        <v>0</v>
      </c>
      <c r="M117" s="40"/>
      <c r="N117" s="196">
        <v>228732200</v>
      </c>
      <c r="O117" s="40"/>
      <c r="P117" s="40">
        <v>0</v>
      </c>
    </row>
    <row r="118" spans="1:16" s="20" customFormat="1" ht="21" customHeight="1">
      <c r="A118" s="161" t="s">
        <v>67</v>
      </c>
      <c r="B118" s="43"/>
      <c r="H118" s="21"/>
      <c r="I118" s="21"/>
      <c r="J118" s="199">
        <v>1175732</v>
      </c>
      <c r="K118" s="42"/>
      <c r="L118" s="42">
        <v>1175732</v>
      </c>
      <c r="M118" s="42"/>
      <c r="N118" s="199">
        <v>0</v>
      </c>
      <c r="O118" s="42"/>
      <c r="P118" s="42">
        <v>0</v>
      </c>
    </row>
    <row r="119" spans="1:16" ht="21" customHeight="1">
      <c r="A119" s="2" t="s">
        <v>68</v>
      </c>
      <c r="B119" s="20"/>
      <c r="C119" s="20"/>
      <c r="D119" s="20"/>
      <c r="E119" s="20"/>
      <c r="F119" s="20"/>
      <c r="G119" s="20"/>
      <c r="H119" s="21"/>
      <c r="I119" s="21"/>
      <c r="J119" s="199"/>
      <c r="K119" s="42"/>
      <c r="L119" s="42"/>
      <c r="M119" s="42"/>
      <c r="N119" s="199"/>
      <c r="O119" s="42"/>
      <c r="P119" s="42"/>
    </row>
    <row r="120" spans="1:16" ht="21" customHeight="1">
      <c r="A120" s="8"/>
      <c r="B120" s="20" t="s">
        <v>69</v>
      </c>
      <c r="C120" s="20"/>
      <c r="D120" s="20"/>
      <c r="E120" s="20"/>
      <c r="F120" s="20"/>
      <c r="G120" s="20"/>
      <c r="H120" s="21">
        <v>24</v>
      </c>
      <c r="I120" s="21"/>
      <c r="J120" s="199">
        <v>8850000</v>
      </c>
      <c r="K120" s="42"/>
      <c r="L120" s="42">
        <v>7000000</v>
      </c>
      <c r="M120" s="42"/>
      <c r="N120" s="199">
        <v>8850000</v>
      </c>
      <c r="O120" s="42"/>
      <c r="P120" s="42">
        <v>7000000</v>
      </c>
    </row>
    <row r="121" spans="1:16" ht="21" customHeight="1">
      <c r="A121" s="8"/>
      <c r="B121" s="20" t="s">
        <v>70</v>
      </c>
      <c r="C121" s="20"/>
      <c r="D121" s="20"/>
      <c r="E121" s="20"/>
      <c r="F121" s="20"/>
      <c r="G121" s="20"/>
      <c r="I121" s="21"/>
      <c r="J121" s="199">
        <v>23008916</v>
      </c>
      <c r="K121" s="42"/>
      <c r="L121" s="42">
        <v>27296404</v>
      </c>
      <c r="M121" s="42"/>
      <c r="N121" s="199">
        <v>68285723</v>
      </c>
      <c r="O121" s="42"/>
      <c r="P121" s="42">
        <v>64764206</v>
      </c>
    </row>
    <row r="122" spans="1:16" ht="21" customHeight="1">
      <c r="A122" s="2" t="s">
        <v>71</v>
      </c>
      <c r="B122" s="20"/>
      <c r="C122" s="20"/>
      <c r="D122" s="20"/>
      <c r="E122" s="20"/>
      <c r="F122" s="20"/>
      <c r="G122" s="20"/>
      <c r="H122" s="21"/>
      <c r="I122" s="21"/>
      <c r="J122" s="200">
        <v>-1502</v>
      </c>
      <c r="K122" s="42"/>
      <c r="L122" s="44">
        <v>-1502</v>
      </c>
      <c r="M122" s="42"/>
      <c r="N122" s="200">
        <v>0</v>
      </c>
      <c r="O122" s="42"/>
      <c r="P122" s="44">
        <v>0</v>
      </c>
    </row>
    <row r="123" spans="1:16" s="20" customFormat="1" ht="8.1" customHeight="1">
      <c r="A123" s="2"/>
      <c r="E123" s="22"/>
      <c r="H123" s="21"/>
      <c r="I123" s="21"/>
      <c r="J123" s="198"/>
      <c r="K123" s="23"/>
      <c r="L123" s="23"/>
      <c r="M123" s="23"/>
      <c r="N123" s="198"/>
      <c r="O123" s="23"/>
      <c r="P123" s="23"/>
    </row>
    <row r="124" spans="1:16" s="20" customFormat="1" ht="21" customHeight="1">
      <c r="A124" s="2" t="s">
        <v>72</v>
      </c>
      <c r="H124" s="21"/>
      <c r="I124" s="21"/>
      <c r="J124" s="201">
        <f>+SUM(J115:J122)</f>
        <v>419765346</v>
      </c>
      <c r="K124" s="42"/>
      <c r="L124" s="45">
        <f>+SUM(L115:L122)</f>
        <v>150470634</v>
      </c>
      <c r="M124" s="42"/>
      <c r="N124" s="201">
        <f>+SUM(N115:N122)</f>
        <v>463867923</v>
      </c>
      <c r="O124" s="42"/>
      <c r="P124" s="45">
        <f>+SUM(P115:P122)</f>
        <v>186764206</v>
      </c>
    </row>
    <row r="125" spans="1:16" s="20" customFormat="1" ht="21" customHeight="1">
      <c r="A125" s="2" t="s">
        <v>73</v>
      </c>
      <c r="H125" s="21"/>
      <c r="I125" s="21"/>
      <c r="J125" s="200">
        <v>14472</v>
      </c>
      <c r="K125" s="42"/>
      <c r="L125" s="44">
        <v>9253</v>
      </c>
      <c r="M125" s="42"/>
      <c r="N125" s="200">
        <v>0</v>
      </c>
      <c r="O125" s="42"/>
      <c r="P125" s="44">
        <v>0</v>
      </c>
    </row>
    <row r="126" spans="1:16" s="20" customFormat="1" ht="8.1" customHeight="1">
      <c r="A126" s="2"/>
      <c r="E126" s="22"/>
      <c r="H126" s="21"/>
      <c r="I126" s="21"/>
      <c r="J126" s="198"/>
      <c r="K126" s="23"/>
      <c r="L126" s="23"/>
      <c r="M126" s="23"/>
      <c r="N126" s="198"/>
      <c r="O126" s="23"/>
      <c r="P126" s="23"/>
    </row>
    <row r="127" spans="1:16" s="20" customFormat="1" ht="21" customHeight="1">
      <c r="A127" s="8" t="s">
        <v>74</v>
      </c>
      <c r="H127" s="21"/>
      <c r="I127" s="21"/>
      <c r="J127" s="202">
        <f>+SUM(J124:J125)</f>
        <v>419779818</v>
      </c>
      <c r="K127" s="23"/>
      <c r="L127" s="30">
        <f>+SUM(L124:L125)</f>
        <v>150479887</v>
      </c>
      <c r="M127" s="23"/>
      <c r="N127" s="202">
        <f>+SUM(N124:N125)</f>
        <v>463867923</v>
      </c>
      <c r="O127" s="23"/>
      <c r="P127" s="30">
        <f>+SUM(P124:P125)</f>
        <v>186764206</v>
      </c>
    </row>
    <row r="128" spans="1:16" s="20" customFormat="1" ht="8.1" customHeight="1">
      <c r="A128" s="2"/>
      <c r="E128" s="22"/>
      <c r="H128" s="21"/>
      <c r="I128" s="21"/>
      <c r="J128" s="198"/>
      <c r="K128" s="23"/>
      <c r="L128" s="23"/>
      <c r="M128" s="23"/>
      <c r="N128" s="198"/>
      <c r="O128" s="23"/>
      <c r="P128" s="23"/>
    </row>
    <row r="129" spans="1:16" ht="21" customHeight="1" thickBot="1">
      <c r="A129" s="8" t="s">
        <v>75</v>
      </c>
      <c r="B129" s="20"/>
      <c r="C129" s="20"/>
      <c r="D129" s="20"/>
      <c r="E129" s="20"/>
      <c r="F129" s="20"/>
      <c r="G129" s="20"/>
      <c r="H129" s="21"/>
      <c r="I129" s="21"/>
      <c r="J129" s="203">
        <f>SUM(J127,J81)</f>
        <v>1078605351</v>
      </c>
      <c r="K129" s="23"/>
      <c r="L129" s="47">
        <f>SUM(L127,L81)</f>
        <v>666936360</v>
      </c>
      <c r="M129" s="23"/>
      <c r="N129" s="203">
        <f>SUM(N127,N81)</f>
        <v>1112642430</v>
      </c>
      <c r="O129" s="23"/>
      <c r="P129" s="47">
        <f>SUM(P127,P81)</f>
        <v>686793035</v>
      </c>
    </row>
    <row r="130" spans="1:16" ht="21" customHeight="1" thickTop="1">
      <c r="A130" s="8"/>
      <c r="B130" s="20"/>
      <c r="C130" s="20"/>
      <c r="D130" s="20"/>
      <c r="E130" s="20"/>
      <c r="F130" s="20"/>
      <c r="G130" s="20"/>
      <c r="H130" s="21"/>
      <c r="I130" s="21"/>
      <c r="J130" s="23"/>
      <c r="K130" s="23"/>
      <c r="L130" s="23"/>
      <c r="M130" s="23"/>
      <c r="N130" s="23"/>
      <c r="O130" s="23"/>
      <c r="P130" s="23"/>
    </row>
    <row r="131" spans="1:16" ht="21" customHeight="1">
      <c r="A131" s="8"/>
      <c r="B131" s="20"/>
      <c r="C131" s="20"/>
      <c r="D131" s="20"/>
      <c r="E131" s="20"/>
      <c r="F131" s="20"/>
      <c r="G131" s="20"/>
      <c r="H131" s="21"/>
      <c r="I131" s="21"/>
      <c r="J131" s="23"/>
      <c r="K131" s="23"/>
      <c r="L131" s="23"/>
      <c r="M131" s="23"/>
      <c r="N131" s="23"/>
      <c r="O131" s="23"/>
      <c r="P131" s="23"/>
    </row>
    <row r="132" spans="1:16" ht="21" customHeight="1">
      <c r="A132" s="8"/>
      <c r="B132" s="20"/>
      <c r="C132" s="20"/>
      <c r="D132" s="20"/>
      <c r="E132" s="20"/>
      <c r="F132" s="20"/>
      <c r="G132" s="20"/>
      <c r="H132" s="21"/>
      <c r="I132" s="21"/>
      <c r="J132" s="23"/>
      <c r="K132" s="23"/>
      <c r="L132" s="23"/>
      <c r="M132" s="23"/>
      <c r="N132" s="23"/>
      <c r="O132" s="23"/>
      <c r="P132" s="23"/>
    </row>
    <row r="133" spans="1:16" ht="21" customHeight="1">
      <c r="A133" s="8"/>
      <c r="B133" s="20"/>
      <c r="C133" s="20"/>
      <c r="D133" s="20"/>
      <c r="E133" s="20"/>
      <c r="F133" s="20"/>
      <c r="G133" s="20"/>
      <c r="H133" s="21"/>
      <c r="I133" s="21"/>
      <c r="J133" s="23"/>
      <c r="K133" s="23"/>
      <c r="L133" s="23"/>
      <c r="M133" s="23"/>
      <c r="N133" s="23"/>
      <c r="O133" s="23"/>
      <c r="P133" s="23"/>
    </row>
    <row r="134" spans="1:16" ht="21" customHeight="1">
      <c r="A134" s="8"/>
      <c r="B134" s="20"/>
      <c r="C134" s="20"/>
      <c r="D134" s="20"/>
      <c r="E134" s="20"/>
      <c r="F134" s="20"/>
      <c r="G134" s="20"/>
      <c r="H134" s="21"/>
      <c r="I134" s="21"/>
      <c r="J134" s="23"/>
      <c r="K134" s="23"/>
      <c r="L134" s="23"/>
      <c r="M134" s="23"/>
      <c r="N134" s="23"/>
      <c r="O134" s="23"/>
      <c r="P134" s="23"/>
    </row>
    <row r="135" spans="1:16" ht="21" customHeight="1">
      <c r="A135" s="8"/>
      <c r="B135" s="20"/>
      <c r="C135" s="20"/>
      <c r="D135" s="20"/>
      <c r="E135" s="20"/>
      <c r="F135" s="20"/>
      <c r="G135" s="20"/>
      <c r="H135" s="21"/>
      <c r="I135" s="21"/>
      <c r="J135" s="23"/>
      <c r="K135" s="23"/>
      <c r="L135" s="23"/>
      <c r="M135" s="23"/>
      <c r="N135" s="23"/>
      <c r="O135" s="23"/>
      <c r="P135" s="23"/>
    </row>
    <row r="136" spans="1:16" ht="18.75" customHeight="1">
      <c r="A136" s="8"/>
      <c r="B136" s="20"/>
      <c r="C136" s="20"/>
      <c r="D136" s="20"/>
      <c r="E136" s="20"/>
      <c r="F136" s="20"/>
      <c r="G136" s="20"/>
      <c r="H136" s="21"/>
      <c r="I136" s="21"/>
      <c r="J136" s="23"/>
      <c r="K136" s="23"/>
      <c r="L136" s="23"/>
      <c r="M136" s="23"/>
      <c r="N136" s="23"/>
      <c r="O136" s="23"/>
      <c r="P136" s="23"/>
    </row>
    <row r="137" spans="1:16" ht="21" customHeight="1">
      <c r="A137" s="8"/>
      <c r="B137" s="20"/>
      <c r="C137" s="20"/>
      <c r="D137" s="20"/>
      <c r="E137" s="20"/>
      <c r="F137" s="20"/>
      <c r="G137" s="20"/>
      <c r="H137" s="21"/>
      <c r="I137" s="21"/>
      <c r="J137" s="23"/>
      <c r="K137" s="23"/>
      <c r="L137" s="23"/>
      <c r="M137" s="23"/>
      <c r="N137" s="23"/>
      <c r="O137" s="23"/>
      <c r="P137" s="23"/>
    </row>
    <row r="138" spans="1:16" ht="21" customHeight="1">
      <c r="A138" s="234" t="s">
        <v>34</v>
      </c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</row>
    <row r="139" spans="1:16" s="20" customFormat="1" ht="21" customHeight="1"/>
    <row r="140" spans="1:16" s="20" customFormat="1" ht="21" customHeight="1">
      <c r="A140" s="186"/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</row>
    <row r="141" spans="1:16" s="20" customFormat="1" ht="21.95" customHeight="1">
      <c r="A141" s="29" t="str">
        <f>A94</f>
        <v>หมายเหตุประกอบงบการเงินรวมและงบการเงินเฉพาะกิจการเป็นส่วนหนึ่งของงบการเงินนี้</v>
      </c>
      <c r="B141" s="29"/>
      <c r="C141" s="29"/>
      <c r="D141" s="29"/>
      <c r="E141" s="29"/>
      <c r="F141" s="29"/>
      <c r="G141" s="29"/>
      <c r="H141" s="29"/>
      <c r="I141" s="29"/>
      <c r="J141" s="30"/>
      <c r="K141" s="30"/>
      <c r="L141" s="30"/>
      <c r="M141" s="30"/>
      <c r="N141" s="30"/>
      <c r="O141" s="30"/>
      <c r="P141" s="30"/>
    </row>
  </sheetData>
  <mergeCells count="9">
    <mergeCell ref="N99:P99"/>
    <mergeCell ref="A138:P138"/>
    <mergeCell ref="J5:L5"/>
    <mergeCell ref="J52:L52"/>
    <mergeCell ref="J99:L99"/>
    <mergeCell ref="N5:P5"/>
    <mergeCell ref="A44:P44"/>
    <mergeCell ref="N52:P52"/>
    <mergeCell ref="A91:P91"/>
  </mergeCells>
  <pageMargins left="0.8" right="0.5" top="0.5" bottom="0.6" header="0.49" footer="0.4"/>
  <pageSetup paperSize="9" scale="90" firstPageNumber="6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P84"/>
  <sheetViews>
    <sheetView topLeftCell="A73" zoomScaleNormal="100" zoomScaleSheetLayoutView="93" workbookViewId="0">
      <selection activeCell="A84" sqref="A84:XFD84"/>
    </sheetView>
  </sheetViews>
  <sheetFormatPr defaultColWidth="9.140625" defaultRowHeight="21.75" customHeight="1"/>
  <cols>
    <col min="1" max="6" width="1.85546875" style="26" customWidth="1"/>
    <col min="7" max="7" width="23.42578125" style="26" customWidth="1"/>
    <col min="8" max="8" width="7.7109375" style="27" customWidth="1"/>
    <col min="9" max="9" width="0.85546875" style="27" customWidth="1"/>
    <col min="10" max="10" width="13.28515625" style="27" bestFit="1" customWidth="1"/>
    <col min="11" max="11" width="0.85546875" style="27" customWidth="1"/>
    <col min="12" max="12" width="13.28515625" style="27" bestFit="1" customWidth="1"/>
    <col min="13" max="13" width="0.85546875" style="27" customWidth="1"/>
    <col min="14" max="14" width="12.85546875" style="28" bestFit="1" customWidth="1"/>
    <col min="15" max="15" width="0.85546875" style="73" customWidth="1"/>
    <col min="16" max="16" width="12.85546875" style="28" bestFit="1" customWidth="1"/>
    <col min="17" max="16384" width="9.140625" style="26"/>
  </cols>
  <sheetData>
    <row r="1" spans="1:16" ht="21.75" customHeight="1">
      <c r="A1" s="48" t="s">
        <v>0</v>
      </c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  <c r="N1" s="50"/>
      <c r="O1" s="51"/>
      <c r="P1" s="50"/>
    </row>
    <row r="2" spans="1:16" ht="21.75" customHeight="1">
      <c r="A2" s="52" t="s">
        <v>76</v>
      </c>
      <c r="B2" s="48"/>
      <c r="C2" s="48"/>
      <c r="D2" s="48"/>
      <c r="E2" s="48"/>
      <c r="F2" s="48"/>
      <c r="G2" s="48"/>
      <c r="H2" s="49"/>
      <c r="I2" s="49"/>
      <c r="J2" s="49"/>
      <c r="K2" s="49"/>
      <c r="L2" s="49"/>
      <c r="M2" s="49"/>
      <c r="N2" s="50"/>
      <c r="O2" s="51"/>
      <c r="P2" s="50"/>
    </row>
    <row r="3" spans="1:16" ht="21.75" customHeight="1">
      <c r="A3" s="53" t="s">
        <v>77</v>
      </c>
      <c r="B3" s="54"/>
      <c r="C3" s="54"/>
      <c r="D3" s="54"/>
      <c r="E3" s="54"/>
      <c r="F3" s="54"/>
      <c r="G3" s="54"/>
      <c r="H3" s="55"/>
      <c r="I3" s="55"/>
      <c r="J3" s="55"/>
      <c r="K3" s="55"/>
      <c r="L3" s="55"/>
      <c r="M3" s="55"/>
      <c r="N3" s="56"/>
      <c r="O3" s="57"/>
      <c r="P3" s="56"/>
    </row>
    <row r="4" spans="1:16" ht="21" customHeight="1">
      <c r="A4" s="58"/>
      <c r="B4" s="52"/>
      <c r="C4" s="52"/>
      <c r="D4" s="52"/>
      <c r="E4" s="52"/>
      <c r="F4" s="52"/>
      <c r="G4" s="52"/>
      <c r="H4" s="59"/>
      <c r="I4" s="59"/>
      <c r="J4" s="59"/>
      <c r="K4" s="59"/>
      <c r="L4" s="59"/>
      <c r="M4" s="59"/>
      <c r="N4" s="60"/>
      <c r="O4" s="61"/>
      <c r="P4" s="60"/>
    </row>
    <row r="5" spans="1:16" ht="21" customHeight="1">
      <c r="A5" s="8"/>
      <c r="B5" s="8"/>
      <c r="C5" s="8"/>
      <c r="D5" s="8"/>
      <c r="E5" s="8"/>
      <c r="F5" s="8"/>
      <c r="G5" s="8"/>
      <c r="H5" s="9"/>
      <c r="I5" s="9"/>
      <c r="J5" s="233" t="s">
        <v>3</v>
      </c>
      <c r="K5" s="233"/>
      <c r="L5" s="233"/>
      <c r="M5" s="19"/>
      <c r="N5" s="233" t="s">
        <v>4</v>
      </c>
      <c r="O5" s="233"/>
      <c r="P5" s="233"/>
    </row>
    <row r="6" spans="1:16" ht="21" customHeight="1">
      <c r="A6" s="48"/>
      <c r="B6" s="48"/>
      <c r="C6" s="48"/>
      <c r="D6" s="48"/>
      <c r="E6" s="48"/>
      <c r="F6" s="48"/>
      <c r="G6" s="48"/>
      <c r="H6" s="26"/>
      <c r="I6" s="49"/>
      <c r="J6" s="13" t="s">
        <v>5</v>
      </c>
      <c r="K6" s="19"/>
      <c r="L6" s="13" t="s">
        <v>6</v>
      </c>
      <c r="M6" s="13"/>
      <c r="N6" s="13" t="s">
        <v>5</v>
      </c>
      <c r="O6" s="19"/>
      <c r="P6" s="13" t="s">
        <v>6</v>
      </c>
    </row>
    <row r="7" spans="1:16" ht="21" customHeight="1">
      <c r="A7" s="48"/>
      <c r="B7" s="48"/>
      <c r="C7" s="48"/>
      <c r="D7" s="48"/>
      <c r="E7" s="48"/>
      <c r="F7" s="48"/>
      <c r="G7" s="48"/>
      <c r="H7" s="55" t="s">
        <v>7</v>
      </c>
      <c r="I7" s="49"/>
      <c r="J7" s="56" t="s">
        <v>8</v>
      </c>
      <c r="K7" s="49"/>
      <c r="L7" s="56" t="s">
        <v>8</v>
      </c>
      <c r="M7" s="60"/>
      <c r="N7" s="56" t="s">
        <v>8</v>
      </c>
      <c r="O7" s="60"/>
      <c r="P7" s="56" t="s">
        <v>8</v>
      </c>
    </row>
    <row r="8" spans="1:16" ht="8.1" customHeight="1">
      <c r="A8" s="48"/>
      <c r="B8" s="48"/>
      <c r="C8" s="48"/>
      <c r="D8" s="48"/>
      <c r="E8" s="48"/>
      <c r="F8" s="48"/>
      <c r="G8" s="48"/>
      <c r="H8" s="59"/>
      <c r="I8" s="49"/>
      <c r="J8" s="211"/>
      <c r="K8" s="49"/>
      <c r="L8" s="60"/>
      <c r="M8" s="60"/>
      <c r="N8" s="211"/>
      <c r="O8" s="60"/>
      <c r="P8" s="60"/>
    </row>
    <row r="9" spans="1:16" ht="21" customHeight="1">
      <c r="A9" s="48" t="s">
        <v>78</v>
      </c>
      <c r="B9" s="48"/>
      <c r="C9" s="48"/>
      <c r="D9" s="48"/>
      <c r="E9" s="48"/>
      <c r="F9" s="48"/>
      <c r="G9" s="48"/>
      <c r="H9" s="64">
        <v>8</v>
      </c>
      <c r="I9" s="49"/>
      <c r="J9" s="204"/>
      <c r="K9" s="49"/>
      <c r="L9" s="49"/>
      <c r="M9" s="49"/>
      <c r="N9" s="211"/>
      <c r="O9" s="62"/>
      <c r="P9" s="60"/>
    </row>
    <row r="10" spans="1:16" ht="6" customHeight="1">
      <c r="A10" s="48"/>
      <c r="B10" s="48"/>
      <c r="C10" s="48"/>
      <c r="D10" s="48"/>
      <c r="E10" s="48"/>
      <c r="F10" s="48"/>
      <c r="G10" s="48"/>
      <c r="H10" s="59"/>
      <c r="I10" s="49"/>
      <c r="J10" s="204"/>
      <c r="K10" s="49"/>
      <c r="L10" s="49"/>
      <c r="M10" s="49"/>
      <c r="N10" s="211"/>
      <c r="O10" s="62"/>
      <c r="P10" s="60"/>
    </row>
    <row r="11" spans="1:16" ht="21" customHeight="1">
      <c r="A11" s="26" t="s">
        <v>79</v>
      </c>
      <c r="B11" s="63"/>
      <c r="C11" s="63"/>
      <c r="D11" s="63"/>
      <c r="E11" s="63"/>
      <c r="F11" s="63"/>
      <c r="G11" s="63"/>
      <c r="I11" s="64"/>
      <c r="J11" s="205">
        <v>528366117</v>
      </c>
      <c r="L11" s="65">
        <v>336805697</v>
      </c>
      <c r="M11" s="65"/>
      <c r="N11" s="205">
        <v>528351562</v>
      </c>
      <c r="O11" s="65"/>
      <c r="P11" s="65">
        <v>336805697</v>
      </c>
    </row>
    <row r="12" spans="1:16" ht="21" customHeight="1">
      <c r="A12" s="26" t="s">
        <v>80</v>
      </c>
      <c r="B12" s="63"/>
      <c r="C12" s="63"/>
      <c r="D12" s="63"/>
      <c r="E12" s="63"/>
      <c r="F12" s="63"/>
      <c r="G12" s="63"/>
      <c r="I12" s="64"/>
      <c r="J12" s="205">
        <v>300566082</v>
      </c>
      <c r="K12" s="64"/>
      <c r="L12" s="65">
        <v>260374659</v>
      </c>
      <c r="M12" s="65"/>
      <c r="N12" s="205">
        <v>296823997</v>
      </c>
      <c r="O12" s="65"/>
      <c r="P12" s="65">
        <v>255098168</v>
      </c>
    </row>
    <row r="13" spans="1:16" ht="21" customHeight="1">
      <c r="A13" s="26" t="s">
        <v>81</v>
      </c>
      <c r="B13" s="63"/>
      <c r="C13" s="63"/>
      <c r="D13" s="63"/>
      <c r="E13" s="63"/>
      <c r="F13" s="63"/>
      <c r="G13" s="63"/>
      <c r="I13" s="64"/>
      <c r="J13" s="206">
        <v>229551793</v>
      </c>
      <c r="K13" s="64"/>
      <c r="L13" s="66">
        <v>403927832</v>
      </c>
      <c r="M13" s="59"/>
      <c r="N13" s="206">
        <v>229551793</v>
      </c>
      <c r="O13" s="67"/>
      <c r="P13" s="66">
        <v>389766084</v>
      </c>
    </row>
    <row r="14" spans="1:16" ht="6" customHeight="1">
      <c r="B14" s="63"/>
      <c r="C14" s="63"/>
      <c r="D14" s="63"/>
      <c r="E14" s="63"/>
      <c r="F14" s="63"/>
      <c r="G14" s="63"/>
      <c r="I14" s="64"/>
      <c r="J14" s="205"/>
      <c r="K14" s="64"/>
      <c r="L14" s="65"/>
      <c r="M14" s="59"/>
      <c r="N14" s="205"/>
      <c r="O14" s="67"/>
      <c r="P14" s="65"/>
    </row>
    <row r="15" spans="1:16" ht="21" customHeight="1">
      <c r="A15" s="48" t="s">
        <v>82</v>
      </c>
      <c r="B15" s="48"/>
      <c r="C15" s="48"/>
      <c r="D15" s="48"/>
      <c r="E15" s="48"/>
      <c r="F15" s="48"/>
      <c r="G15" s="48"/>
      <c r="H15" s="59"/>
      <c r="I15" s="49"/>
      <c r="J15" s="206">
        <f>SUM(J11:J13)</f>
        <v>1058483992</v>
      </c>
      <c r="K15" s="59"/>
      <c r="L15" s="66">
        <f>SUM(L11:L13)</f>
        <v>1001108188</v>
      </c>
      <c r="M15" s="59"/>
      <c r="N15" s="206">
        <f>SUM(N11:N13)</f>
        <v>1054727352</v>
      </c>
      <c r="O15" s="65"/>
      <c r="P15" s="66">
        <f>SUM(P11:P13)</f>
        <v>981669949</v>
      </c>
    </row>
    <row r="16" spans="1:16" ht="21" customHeight="1">
      <c r="B16" s="63"/>
      <c r="C16" s="63"/>
      <c r="D16" s="63"/>
      <c r="E16" s="63"/>
      <c r="F16" s="63"/>
      <c r="G16" s="63"/>
      <c r="H16" s="64"/>
      <c r="I16" s="64"/>
      <c r="J16" s="207"/>
      <c r="K16" s="64"/>
      <c r="L16" s="68"/>
      <c r="M16" s="64"/>
      <c r="N16" s="207"/>
      <c r="O16" s="69"/>
      <c r="P16" s="68"/>
    </row>
    <row r="17" spans="1:16" ht="21" customHeight="1">
      <c r="A17" s="48" t="s">
        <v>83</v>
      </c>
      <c r="B17" s="48"/>
      <c r="C17" s="48"/>
      <c r="D17" s="48"/>
      <c r="E17" s="48"/>
      <c r="F17" s="48"/>
      <c r="G17" s="48"/>
      <c r="H17" s="59"/>
      <c r="I17" s="49"/>
      <c r="J17" s="205"/>
      <c r="K17" s="59"/>
      <c r="L17" s="65"/>
      <c r="M17" s="49"/>
      <c r="N17" s="205"/>
      <c r="O17" s="70"/>
      <c r="P17" s="65"/>
    </row>
    <row r="18" spans="1:16" ht="6" customHeight="1">
      <c r="A18" s="48"/>
      <c r="B18" s="48"/>
      <c r="C18" s="48"/>
      <c r="D18" s="48"/>
      <c r="E18" s="48"/>
      <c r="F18" s="48"/>
      <c r="G18" s="48"/>
      <c r="H18" s="59"/>
      <c r="I18" s="49"/>
      <c r="J18" s="205"/>
      <c r="K18" s="49"/>
      <c r="L18" s="65"/>
      <c r="M18" s="49"/>
      <c r="N18" s="205"/>
      <c r="O18" s="70"/>
      <c r="P18" s="65"/>
    </row>
    <row r="19" spans="1:16" ht="21" customHeight="1">
      <c r="A19" s="26" t="s">
        <v>84</v>
      </c>
      <c r="B19" s="63"/>
      <c r="C19" s="63"/>
      <c r="D19" s="63"/>
      <c r="E19" s="63"/>
      <c r="F19" s="63"/>
      <c r="G19" s="63"/>
      <c r="I19" s="64"/>
      <c r="J19" s="205">
        <v>-484627940</v>
      </c>
      <c r="L19" s="65">
        <v>-315656411</v>
      </c>
      <c r="M19" s="65"/>
      <c r="N19" s="205">
        <v>-484627940</v>
      </c>
      <c r="O19" s="65"/>
      <c r="P19" s="65">
        <v>-315656411</v>
      </c>
    </row>
    <row r="20" spans="1:16" ht="21" customHeight="1">
      <c r="A20" s="26" t="s">
        <v>85</v>
      </c>
      <c r="B20" s="63"/>
      <c r="C20" s="63"/>
      <c r="D20" s="63"/>
      <c r="E20" s="63"/>
      <c r="F20" s="63"/>
      <c r="G20" s="63"/>
      <c r="I20" s="64"/>
      <c r="J20" s="205">
        <v>-219842521</v>
      </c>
      <c r="K20" s="64"/>
      <c r="L20" s="65">
        <v>-176660832</v>
      </c>
      <c r="M20" s="65"/>
      <c r="N20" s="205">
        <v>-219903570</v>
      </c>
      <c r="O20" s="65"/>
      <c r="P20" s="65">
        <v>-177037337</v>
      </c>
    </row>
    <row r="21" spans="1:16" ht="21" customHeight="1">
      <c r="A21" s="26" t="s">
        <v>86</v>
      </c>
      <c r="B21" s="63"/>
      <c r="C21" s="63"/>
      <c r="D21" s="63"/>
      <c r="E21" s="63"/>
      <c r="F21" s="63"/>
      <c r="G21" s="63"/>
      <c r="I21" s="64"/>
      <c r="J21" s="206">
        <v>-207989808</v>
      </c>
      <c r="K21" s="64"/>
      <c r="L21" s="66">
        <v>-348728175</v>
      </c>
      <c r="M21" s="59"/>
      <c r="N21" s="206">
        <v>-207989808</v>
      </c>
      <c r="O21" s="67"/>
      <c r="P21" s="66">
        <v>-334745471</v>
      </c>
    </row>
    <row r="22" spans="1:16" ht="6" customHeight="1">
      <c r="B22" s="63"/>
      <c r="C22" s="63"/>
      <c r="D22" s="63"/>
      <c r="E22" s="63"/>
      <c r="F22" s="63"/>
      <c r="G22" s="63"/>
      <c r="I22" s="64"/>
      <c r="J22" s="205"/>
      <c r="K22" s="64"/>
      <c r="L22" s="65"/>
      <c r="M22" s="59"/>
      <c r="N22" s="205"/>
      <c r="O22" s="67"/>
      <c r="P22" s="65"/>
    </row>
    <row r="23" spans="1:16" ht="21" customHeight="1">
      <c r="A23" s="48" t="s">
        <v>87</v>
      </c>
      <c r="B23" s="48"/>
      <c r="C23" s="48"/>
      <c r="D23" s="48"/>
      <c r="E23" s="48"/>
      <c r="F23" s="48"/>
      <c r="G23" s="48"/>
      <c r="H23" s="59"/>
      <c r="I23" s="49"/>
      <c r="J23" s="206">
        <f>SUM(J19:J21)</f>
        <v>-912460269</v>
      </c>
      <c r="K23" s="49"/>
      <c r="L23" s="66">
        <f>SUM(L19:L21)</f>
        <v>-841045418</v>
      </c>
      <c r="M23" s="49"/>
      <c r="N23" s="206">
        <f>SUM(N19:N21)</f>
        <v>-912521318</v>
      </c>
      <c r="O23" s="70"/>
      <c r="P23" s="66">
        <f>SUM(P19:P21)</f>
        <v>-827439219</v>
      </c>
    </row>
    <row r="24" spans="1:16" ht="21" customHeight="1">
      <c r="B24" s="63"/>
      <c r="C24" s="63"/>
      <c r="D24" s="63"/>
      <c r="E24" s="63"/>
      <c r="F24" s="63"/>
      <c r="G24" s="63"/>
      <c r="H24" s="64"/>
      <c r="I24" s="64"/>
      <c r="J24" s="207"/>
      <c r="K24" s="64"/>
      <c r="L24" s="68"/>
      <c r="M24" s="64"/>
      <c r="N24" s="207"/>
      <c r="O24" s="69"/>
      <c r="P24" s="68"/>
    </row>
    <row r="25" spans="1:16" ht="21" customHeight="1">
      <c r="A25" s="48" t="s">
        <v>88</v>
      </c>
      <c r="B25" s="48"/>
      <c r="C25" s="48"/>
      <c r="D25" s="48"/>
      <c r="E25" s="48"/>
      <c r="F25" s="48"/>
      <c r="G25" s="48"/>
      <c r="H25" s="59"/>
      <c r="I25" s="49"/>
      <c r="J25" s="205">
        <f>J15+J23</f>
        <v>146023723</v>
      </c>
      <c r="K25" s="65"/>
      <c r="L25" s="65">
        <v>160062770</v>
      </c>
      <c r="M25" s="65"/>
      <c r="N25" s="205">
        <f>N15+N23</f>
        <v>142206034</v>
      </c>
      <c r="O25" s="65"/>
      <c r="P25" s="65">
        <v>154230730</v>
      </c>
    </row>
    <row r="26" spans="1:16" ht="21" customHeight="1">
      <c r="A26" s="26" t="s">
        <v>89</v>
      </c>
      <c r="B26" s="52"/>
      <c r="C26" s="63"/>
      <c r="D26" s="63"/>
      <c r="E26" s="63"/>
      <c r="F26" s="63"/>
      <c r="G26" s="63"/>
      <c r="H26" s="27">
        <v>27</v>
      </c>
      <c r="I26" s="64"/>
      <c r="J26" s="205">
        <v>3079539</v>
      </c>
      <c r="L26" s="65">
        <v>4398707</v>
      </c>
      <c r="M26" s="65"/>
      <c r="N26" s="205">
        <v>12587829</v>
      </c>
      <c r="O26" s="65"/>
      <c r="P26" s="65">
        <v>13539701</v>
      </c>
    </row>
    <row r="27" spans="1:16" ht="21" customHeight="1">
      <c r="A27" s="71" t="s">
        <v>90</v>
      </c>
      <c r="B27" s="63"/>
      <c r="C27" s="63"/>
      <c r="D27" s="63"/>
      <c r="E27" s="63"/>
      <c r="F27" s="63"/>
      <c r="G27" s="63"/>
      <c r="I27" s="64"/>
      <c r="J27" s="205">
        <v>-20434242</v>
      </c>
      <c r="L27" s="65">
        <v>-18222420</v>
      </c>
      <c r="M27" s="65"/>
      <c r="N27" s="205">
        <v>-18669888</v>
      </c>
      <c r="O27" s="65"/>
      <c r="P27" s="65">
        <v>-15582211</v>
      </c>
    </row>
    <row r="28" spans="1:16" ht="21" customHeight="1">
      <c r="A28" s="71" t="s">
        <v>91</v>
      </c>
      <c r="B28" s="63"/>
      <c r="C28" s="63"/>
      <c r="D28" s="63"/>
      <c r="E28" s="63"/>
      <c r="F28" s="63"/>
      <c r="G28" s="63"/>
      <c r="I28" s="64"/>
      <c r="J28" s="205">
        <v>-77588903</v>
      </c>
      <c r="L28" s="65">
        <v>-72780422</v>
      </c>
      <c r="M28" s="65"/>
      <c r="N28" s="205">
        <v>-72672151</v>
      </c>
      <c r="O28" s="65"/>
      <c r="P28" s="65">
        <v>-67437978</v>
      </c>
    </row>
    <row r="29" spans="1:16" ht="21" customHeight="1">
      <c r="A29" s="71" t="s">
        <v>92</v>
      </c>
      <c r="B29" s="63"/>
      <c r="C29" s="63"/>
      <c r="D29" s="63"/>
      <c r="E29" s="63"/>
      <c r="F29" s="63"/>
      <c r="G29" s="63"/>
      <c r="H29" s="27">
        <v>29</v>
      </c>
      <c r="I29" s="64"/>
      <c r="J29" s="205">
        <v>-4134468</v>
      </c>
      <c r="L29" s="65">
        <v>-21406639</v>
      </c>
      <c r="M29" s="65"/>
      <c r="N29" s="205">
        <v>-9064138</v>
      </c>
      <c r="O29" s="65"/>
      <c r="P29" s="65">
        <v>-15241043</v>
      </c>
    </row>
    <row r="30" spans="1:16" ht="21" customHeight="1">
      <c r="A30" s="26" t="s">
        <v>93</v>
      </c>
      <c r="B30" s="52"/>
      <c r="C30" s="52"/>
      <c r="D30" s="63"/>
      <c r="E30" s="63"/>
      <c r="F30" s="63"/>
      <c r="G30" s="63"/>
      <c r="H30" s="27">
        <v>28</v>
      </c>
      <c r="I30" s="64"/>
      <c r="J30" s="206">
        <v>-9768249</v>
      </c>
      <c r="L30" s="66">
        <v>-16843699</v>
      </c>
      <c r="M30" s="65"/>
      <c r="N30" s="206">
        <v>-9443769</v>
      </c>
      <c r="O30" s="65"/>
      <c r="P30" s="66">
        <v>-15844744</v>
      </c>
    </row>
    <row r="31" spans="1:16" ht="6" customHeight="1">
      <c r="B31" s="63"/>
      <c r="C31" s="63"/>
      <c r="D31" s="63"/>
      <c r="E31" s="63"/>
      <c r="F31" s="63"/>
      <c r="G31" s="63"/>
      <c r="H31" s="64"/>
      <c r="I31" s="64"/>
      <c r="J31" s="207"/>
      <c r="K31" s="64"/>
      <c r="L31" s="68"/>
      <c r="M31" s="64"/>
      <c r="N31" s="196"/>
      <c r="O31" s="69"/>
      <c r="P31" s="40"/>
    </row>
    <row r="32" spans="1:16" ht="21" customHeight="1">
      <c r="A32" s="48" t="s">
        <v>94</v>
      </c>
      <c r="B32" s="63"/>
      <c r="C32" s="63"/>
      <c r="D32" s="63"/>
      <c r="E32" s="63"/>
      <c r="F32" s="63"/>
      <c r="G32" s="63"/>
      <c r="I32" s="64"/>
      <c r="J32" s="208">
        <f>SUM(J25:J30)</f>
        <v>37177400</v>
      </c>
      <c r="K32" s="64"/>
      <c r="L32" s="28">
        <f>SUM(L25:L30)</f>
        <v>35208297</v>
      </c>
      <c r="M32" s="64"/>
      <c r="N32" s="208">
        <f>SUM(N25:N30)</f>
        <v>44943917</v>
      </c>
      <c r="O32" s="70"/>
      <c r="P32" s="28">
        <f>SUM(P25:P30)</f>
        <v>53664455</v>
      </c>
    </row>
    <row r="33" spans="1:16" ht="21" customHeight="1">
      <c r="A33" s="26" t="s">
        <v>95</v>
      </c>
      <c r="B33" s="63"/>
      <c r="C33" s="63"/>
      <c r="D33" s="63"/>
      <c r="E33" s="63"/>
      <c r="F33" s="63"/>
      <c r="G33" s="71"/>
      <c r="H33" s="27">
        <v>30</v>
      </c>
      <c r="I33" s="64"/>
      <c r="J33" s="209">
        <v>-8014169</v>
      </c>
      <c r="L33" s="46">
        <v>-9933338</v>
      </c>
      <c r="M33" s="64"/>
      <c r="N33" s="212">
        <v>-7976900</v>
      </c>
      <c r="P33" s="72">
        <v>-9685365</v>
      </c>
    </row>
    <row r="34" spans="1:16" ht="6" customHeight="1">
      <c r="A34" s="63"/>
      <c r="B34" s="52"/>
      <c r="C34" s="63"/>
      <c r="D34" s="63"/>
      <c r="E34" s="63"/>
      <c r="F34" s="63"/>
      <c r="G34" s="63"/>
      <c r="H34" s="64"/>
      <c r="I34" s="64"/>
      <c r="J34" s="205"/>
      <c r="K34" s="64"/>
      <c r="L34" s="65"/>
      <c r="M34" s="64"/>
      <c r="N34" s="205"/>
      <c r="O34" s="67"/>
      <c r="P34" s="65"/>
    </row>
    <row r="35" spans="1:16" ht="21" customHeight="1">
      <c r="A35" s="48" t="s">
        <v>96</v>
      </c>
      <c r="B35" s="52"/>
      <c r="C35" s="63"/>
      <c r="D35" s="63"/>
      <c r="E35" s="63"/>
      <c r="F35" s="63"/>
      <c r="G35" s="63"/>
      <c r="I35" s="64"/>
      <c r="J35" s="205">
        <f>SUM(J32:J33)</f>
        <v>29163231</v>
      </c>
      <c r="K35" s="64"/>
      <c r="L35" s="65">
        <f>SUM(L32:L33)</f>
        <v>25274959</v>
      </c>
      <c r="M35" s="64"/>
      <c r="N35" s="205">
        <f>SUM(N32:N33)</f>
        <v>36967017</v>
      </c>
      <c r="O35" s="67"/>
      <c r="P35" s="65">
        <f>SUM(P32:P33)</f>
        <v>43979090</v>
      </c>
    </row>
    <row r="36" spans="1:16" ht="21" customHeight="1">
      <c r="A36" s="171" t="s">
        <v>97</v>
      </c>
      <c r="B36" s="63"/>
      <c r="C36" s="63"/>
      <c r="D36" s="63"/>
      <c r="E36" s="63"/>
      <c r="F36" s="63"/>
      <c r="G36" s="63"/>
      <c r="H36" s="64"/>
      <c r="I36" s="64"/>
      <c r="J36" s="206">
        <v>0</v>
      </c>
      <c r="K36" s="64"/>
      <c r="L36" s="66">
        <v>0</v>
      </c>
      <c r="M36" s="64"/>
      <c r="N36" s="206">
        <v>0</v>
      </c>
      <c r="O36" s="67"/>
      <c r="P36" s="66">
        <v>0</v>
      </c>
    </row>
    <row r="37" spans="1:16" ht="6" customHeight="1">
      <c r="C37" s="63"/>
      <c r="D37" s="63"/>
      <c r="E37" s="63"/>
      <c r="F37" s="63"/>
      <c r="G37" s="63"/>
      <c r="I37" s="64"/>
      <c r="J37" s="205"/>
      <c r="K37" s="64"/>
      <c r="L37" s="65"/>
      <c r="M37" s="64"/>
      <c r="N37" s="205"/>
      <c r="O37" s="67"/>
      <c r="P37" s="65"/>
    </row>
    <row r="38" spans="1:16" ht="21" customHeight="1" thickBot="1">
      <c r="A38" s="48" t="s">
        <v>98</v>
      </c>
      <c r="B38" s="63"/>
      <c r="C38" s="63"/>
      <c r="D38" s="63"/>
      <c r="E38" s="63"/>
      <c r="F38" s="63"/>
      <c r="G38" s="63"/>
      <c r="I38" s="64"/>
      <c r="J38" s="210">
        <f>SUM(J35:J36)</f>
        <v>29163231</v>
      </c>
      <c r="K38" s="64"/>
      <c r="L38" s="74">
        <f>SUM(L35:L36)</f>
        <v>25274959</v>
      </c>
      <c r="M38" s="64"/>
      <c r="N38" s="210">
        <f>SUM(N35:N36)</f>
        <v>36967017</v>
      </c>
      <c r="O38" s="75"/>
      <c r="P38" s="74">
        <f>SUM(P35:P36)</f>
        <v>43979090</v>
      </c>
    </row>
    <row r="39" spans="1:16" ht="16.5" customHeight="1" thickTop="1">
      <c r="A39" s="48"/>
      <c r="B39" s="63"/>
      <c r="C39" s="63"/>
      <c r="D39" s="63"/>
      <c r="E39" s="63"/>
      <c r="F39" s="63"/>
      <c r="G39" s="63"/>
      <c r="I39" s="64"/>
      <c r="J39" s="65"/>
      <c r="K39" s="64"/>
      <c r="L39" s="65"/>
      <c r="M39" s="64"/>
      <c r="N39" s="65"/>
      <c r="O39" s="75"/>
      <c r="P39" s="65"/>
    </row>
    <row r="40" spans="1:16" ht="23.25" customHeight="1">
      <c r="A40" s="48"/>
      <c r="B40" s="63"/>
      <c r="C40" s="63"/>
      <c r="D40" s="63"/>
      <c r="E40" s="63"/>
      <c r="F40" s="63"/>
      <c r="G40" s="63"/>
      <c r="I40" s="64"/>
      <c r="J40" s="65"/>
      <c r="K40" s="64"/>
      <c r="L40" s="65"/>
      <c r="M40" s="64"/>
      <c r="N40" s="65"/>
      <c r="O40" s="75"/>
      <c r="P40" s="65"/>
    </row>
    <row r="41" spans="1:16" ht="23.25" customHeight="1">
      <c r="A41" s="48"/>
      <c r="B41" s="63"/>
      <c r="C41" s="63"/>
      <c r="D41" s="63"/>
      <c r="E41" s="63"/>
      <c r="F41" s="63"/>
      <c r="G41" s="63"/>
      <c r="I41" s="64"/>
      <c r="J41" s="65"/>
      <c r="K41" s="64"/>
      <c r="L41" s="65"/>
      <c r="M41" s="64"/>
      <c r="N41" s="65"/>
      <c r="O41" s="75"/>
      <c r="P41" s="65"/>
    </row>
    <row r="42" spans="1:16" ht="21" customHeight="1">
      <c r="A42" s="234" t="s">
        <v>34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</row>
    <row r="43" spans="1:16" s="20" customFormat="1" ht="21" customHeight="1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</row>
    <row r="44" spans="1:16" ht="21.95" customHeight="1">
      <c r="A44" s="83" t="s">
        <v>35</v>
      </c>
      <c r="B44" s="83"/>
      <c r="C44" s="83"/>
      <c r="D44" s="83"/>
      <c r="E44" s="83"/>
      <c r="F44" s="83"/>
      <c r="G44" s="83"/>
      <c r="H44" s="84"/>
      <c r="I44" s="84"/>
      <c r="J44" s="85"/>
      <c r="K44" s="84"/>
      <c r="L44" s="85"/>
      <c r="M44" s="84"/>
      <c r="N44" s="85"/>
      <c r="O44" s="86"/>
      <c r="P44" s="85"/>
    </row>
    <row r="45" spans="1:16" ht="21.75" customHeight="1">
      <c r="A45" s="48" t="s">
        <v>0</v>
      </c>
      <c r="B45" s="48"/>
      <c r="C45" s="48"/>
      <c r="D45" s="48"/>
      <c r="E45" s="48"/>
      <c r="F45" s="48"/>
      <c r="G45" s="48"/>
      <c r="H45" s="49"/>
      <c r="I45" s="49"/>
      <c r="J45" s="49"/>
      <c r="K45" s="49"/>
      <c r="L45" s="49"/>
      <c r="M45" s="49"/>
      <c r="N45" s="50"/>
      <c r="O45" s="51"/>
      <c r="P45" s="50"/>
    </row>
    <row r="46" spans="1:16" ht="21.75" customHeight="1">
      <c r="A46" s="52" t="s">
        <v>76</v>
      </c>
      <c r="B46" s="48"/>
      <c r="C46" s="48"/>
      <c r="D46" s="48"/>
      <c r="E46" s="48"/>
      <c r="F46" s="48"/>
      <c r="G46" s="48"/>
      <c r="H46" s="49"/>
      <c r="I46" s="49"/>
      <c r="J46" s="49"/>
      <c r="K46" s="49"/>
      <c r="L46" s="49"/>
      <c r="M46" s="49"/>
      <c r="N46" s="50"/>
      <c r="O46" s="51"/>
      <c r="P46" s="50"/>
    </row>
    <row r="47" spans="1:16" ht="21.75" customHeight="1">
      <c r="A47" s="53" t="s">
        <v>77</v>
      </c>
      <c r="B47" s="54"/>
      <c r="C47" s="54"/>
      <c r="D47" s="54"/>
      <c r="E47" s="54"/>
      <c r="F47" s="54"/>
      <c r="G47" s="54"/>
      <c r="H47" s="55"/>
      <c r="I47" s="55"/>
      <c r="J47" s="55"/>
      <c r="K47" s="55"/>
      <c r="L47" s="55"/>
      <c r="M47" s="55"/>
      <c r="N47" s="56"/>
      <c r="O47" s="57"/>
      <c r="P47" s="56"/>
    </row>
    <row r="48" spans="1:16" ht="21.75" customHeight="1">
      <c r="A48" s="58"/>
      <c r="B48" s="52"/>
      <c r="C48" s="52"/>
      <c r="D48" s="52"/>
      <c r="E48" s="52"/>
      <c r="F48" s="52"/>
      <c r="G48" s="52"/>
      <c r="H48" s="59"/>
      <c r="I48" s="59"/>
      <c r="J48" s="59"/>
      <c r="K48" s="59"/>
      <c r="L48" s="59"/>
      <c r="M48" s="59"/>
      <c r="N48" s="60"/>
      <c r="O48" s="61"/>
      <c r="P48" s="60"/>
    </row>
    <row r="49" spans="1:16" ht="20.100000000000001" customHeight="1">
      <c r="A49" s="8"/>
      <c r="B49" s="8"/>
      <c r="C49" s="8"/>
      <c r="D49" s="8"/>
      <c r="E49" s="8"/>
      <c r="F49" s="8"/>
      <c r="G49" s="8"/>
      <c r="H49" s="9"/>
      <c r="I49" s="9"/>
      <c r="J49" s="233" t="s">
        <v>3</v>
      </c>
      <c r="K49" s="233"/>
      <c r="L49" s="233"/>
      <c r="M49" s="19"/>
      <c r="N49" s="233" t="s">
        <v>4</v>
      </c>
      <c r="O49" s="233"/>
      <c r="P49" s="233"/>
    </row>
    <row r="50" spans="1:16" ht="20.100000000000001" customHeight="1">
      <c r="A50" s="48"/>
      <c r="B50" s="48"/>
      <c r="C50" s="48"/>
      <c r="D50" s="48"/>
      <c r="E50" s="48"/>
      <c r="F50" s="48"/>
      <c r="G50" s="48"/>
      <c r="H50" s="26"/>
      <c r="I50" s="49"/>
      <c r="J50" s="13" t="s">
        <v>5</v>
      </c>
      <c r="K50" s="19"/>
      <c r="L50" s="13" t="s">
        <v>6</v>
      </c>
      <c r="M50" s="13"/>
      <c r="N50" s="13" t="s">
        <v>5</v>
      </c>
      <c r="O50" s="19"/>
      <c r="P50" s="13" t="s">
        <v>6</v>
      </c>
    </row>
    <row r="51" spans="1:16" ht="20.100000000000001" customHeight="1">
      <c r="A51" s="48"/>
      <c r="B51" s="48"/>
      <c r="C51" s="48"/>
      <c r="D51" s="48"/>
      <c r="E51" s="48"/>
      <c r="F51" s="48"/>
      <c r="G51" s="48"/>
      <c r="H51" s="55" t="s">
        <v>7</v>
      </c>
      <c r="I51" s="49"/>
      <c r="J51" s="56" t="s">
        <v>8</v>
      </c>
      <c r="K51" s="49"/>
      <c r="L51" s="56" t="s">
        <v>8</v>
      </c>
      <c r="M51" s="60"/>
      <c r="N51" s="56" t="s">
        <v>8</v>
      </c>
      <c r="O51" s="60"/>
      <c r="P51" s="56" t="s">
        <v>8</v>
      </c>
    </row>
    <row r="52" spans="1:16" ht="8.1" customHeight="1">
      <c r="A52" s="48"/>
      <c r="B52" s="48"/>
      <c r="C52" s="48"/>
      <c r="D52" s="48"/>
      <c r="E52" s="48"/>
      <c r="F52" s="48"/>
      <c r="G52" s="48"/>
      <c r="H52" s="59"/>
      <c r="I52" s="49"/>
      <c r="J52" s="211"/>
      <c r="K52" s="49"/>
      <c r="L52" s="60"/>
      <c r="M52" s="60"/>
      <c r="N52" s="211"/>
      <c r="O52" s="60"/>
      <c r="P52" s="60"/>
    </row>
    <row r="53" spans="1:16" ht="21.75" customHeight="1">
      <c r="A53" s="48" t="s">
        <v>99</v>
      </c>
      <c r="B53" s="63"/>
      <c r="C53" s="63"/>
      <c r="D53" s="63"/>
      <c r="E53" s="63"/>
      <c r="F53" s="63"/>
      <c r="G53" s="63"/>
      <c r="H53" s="64"/>
      <c r="I53" s="64"/>
      <c r="J53" s="207"/>
      <c r="K53" s="64"/>
      <c r="L53" s="68"/>
      <c r="M53" s="64"/>
      <c r="N53" s="207"/>
      <c r="O53" s="69"/>
      <c r="P53" s="68"/>
    </row>
    <row r="54" spans="1:16" ht="21.75" customHeight="1">
      <c r="A54" s="26" t="s">
        <v>100</v>
      </c>
      <c r="B54" s="63"/>
      <c r="C54" s="63"/>
      <c r="D54" s="63"/>
      <c r="E54" s="63"/>
      <c r="F54" s="63"/>
      <c r="G54" s="63"/>
      <c r="H54" s="64"/>
      <c r="I54" s="64"/>
      <c r="J54" s="199">
        <v>29158012</v>
      </c>
      <c r="K54" s="42"/>
      <c r="L54" s="42">
        <v>25270439</v>
      </c>
      <c r="M54" s="42"/>
      <c r="N54" s="199">
        <v>36967017</v>
      </c>
      <c r="O54" s="42"/>
      <c r="P54" s="42">
        <v>43979090</v>
      </c>
    </row>
    <row r="55" spans="1:16" ht="21.75" customHeight="1">
      <c r="A55" s="26" t="s">
        <v>101</v>
      </c>
      <c r="B55" s="63"/>
      <c r="C55" s="63"/>
      <c r="D55" s="63"/>
      <c r="E55" s="63"/>
      <c r="F55" s="63"/>
      <c r="G55" s="63"/>
      <c r="H55" s="64"/>
      <c r="I55" s="64"/>
      <c r="J55" s="200">
        <v>5219</v>
      </c>
      <c r="K55" s="42"/>
      <c r="L55" s="44">
        <v>4520</v>
      </c>
      <c r="M55" s="42"/>
      <c r="N55" s="200">
        <v>0</v>
      </c>
      <c r="O55" s="42"/>
      <c r="P55" s="44">
        <v>0</v>
      </c>
    </row>
    <row r="56" spans="1:16" ht="8.1" customHeight="1">
      <c r="A56" s="63"/>
      <c r="B56" s="52"/>
      <c r="C56" s="63"/>
      <c r="D56" s="63"/>
      <c r="E56" s="63"/>
      <c r="F56" s="63"/>
      <c r="G56" s="63"/>
      <c r="H56" s="64"/>
      <c r="I56" s="64"/>
      <c r="J56" s="205"/>
      <c r="K56" s="64"/>
      <c r="L56" s="65"/>
      <c r="M56" s="64"/>
      <c r="N56" s="205"/>
      <c r="O56" s="67"/>
      <c r="P56" s="65"/>
    </row>
    <row r="57" spans="1:16" ht="21.75" customHeight="1" thickBot="1">
      <c r="B57" s="63"/>
      <c r="C57" s="63"/>
      <c r="D57" s="63"/>
      <c r="E57" s="63"/>
      <c r="F57" s="63"/>
      <c r="G57" s="63"/>
      <c r="H57" s="64"/>
      <c r="I57" s="64"/>
      <c r="J57" s="213">
        <f>SUM(J54:J55)</f>
        <v>29163231</v>
      </c>
      <c r="K57" s="77"/>
      <c r="L57" s="76">
        <f>SUM(L54:L55)</f>
        <v>25274959</v>
      </c>
      <c r="M57" s="78"/>
      <c r="N57" s="213">
        <f>SUM(N54:N55)</f>
        <v>36967017</v>
      </c>
      <c r="O57" s="77"/>
      <c r="P57" s="76">
        <f>SUM(P54:P55)</f>
        <v>43979090</v>
      </c>
    </row>
    <row r="58" spans="1:16" ht="21.75" customHeight="1" thickTop="1">
      <c r="B58" s="63"/>
      <c r="C58" s="63"/>
      <c r="D58" s="63"/>
      <c r="E58" s="63"/>
      <c r="F58" s="63"/>
      <c r="G58" s="63"/>
      <c r="H58" s="64"/>
      <c r="I58" s="64"/>
      <c r="J58" s="214"/>
      <c r="K58" s="64"/>
      <c r="L58" s="77"/>
      <c r="M58" s="78"/>
      <c r="N58" s="214"/>
      <c r="O58" s="79"/>
      <c r="P58" s="77"/>
    </row>
    <row r="59" spans="1:16" ht="21.75" customHeight="1">
      <c r="A59" s="48" t="s">
        <v>102</v>
      </c>
      <c r="B59" s="63"/>
      <c r="C59" s="63"/>
      <c r="D59" s="63"/>
      <c r="E59" s="63"/>
      <c r="F59" s="63"/>
      <c r="G59" s="63"/>
      <c r="H59" s="64"/>
      <c r="I59" s="64"/>
      <c r="J59" s="207"/>
      <c r="K59" s="64"/>
      <c r="L59" s="68"/>
      <c r="M59" s="64"/>
      <c r="N59" s="207"/>
      <c r="O59" s="69"/>
      <c r="P59" s="68"/>
    </row>
    <row r="60" spans="1:16" ht="21.75" customHeight="1">
      <c r="A60" s="26" t="s">
        <v>100</v>
      </c>
      <c r="B60" s="63"/>
      <c r="C60" s="63"/>
      <c r="D60" s="63"/>
      <c r="E60" s="63"/>
      <c r="F60" s="63"/>
      <c r="G60" s="63"/>
      <c r="H60" s="64"/>
      <c r="I60" s="64"/>
      <c r="J60" s="199">
        <v>29158012</v>
      </c>
      <c r="L60" s="42">
        <v>25270439</v>
      </c>
      <c r="M60" s="42"/>
      <c r="N60" s="199">
        <v>36967017</v>
      </c>
      <c r="O60" s="42"/>
      <c r="P60" s="42">
        <v>43979090</v>
      </c>
    </row>
    <row r="61" spans="1:16" ht="21.75" customHeight="1">
      <c r="A61" s="26" t="s">
        <v>101</v>
      </c>
      <c r="B61" s="63"/>
      <c r="C61" s="63"/>
      <c r="D61" s="63"/>
      <c r="E61" s="63"/>
      <c r="F61" s="63"/>
      <c r="G61" s="63"/>
      <c r="H61" s="64"/>
      <c r="I61" s="64"/>
      <c r="J61" s="200">
        <v>5219</v>
      </c>
      <c r="L61" s="44">
        <v>4520</v>
      </c>
      <c r="M61" s="78"/>
      <c r="N61" s="200">
        <v>0</v>
      </c>
      <c r="O61" s="79"/>
      <c r="P61" s="44">
        <v>0</v>
      </c>
    </row>
    <row r="62" spans="1:16" ht="8.1" customHeight="1">
      <c r="A62" s="63"/>
      <c r="B62" s="52"/>
      <c r="C62" s="63"/>
      <c r="D62" s="63"/>
      <c r="E62" s="63"/>
      <c r="F62" s="63"/>
      <c r="G62" s="63"/>
      <c r="H62" s="64"/>
      <c r="I62" s="64"/>
      <c r="J62" s="205"/>
      <c r="K62" s="64"/>
      <c r="L62" s="65"/>
      <c r="M62" s="64"/>
      <c r="N62" s="205"/>
      <c r="O62" s="67"/>
      <c r="P62" s="65"/>
    </row>
    <row r="63" spans="1:16" ht="21.75" customHeight="1" thickBot="1">
      <c r="B63" s="63"/>
      <c r="C63" s="63"/>
      <c r="D63" s="63"/>
      <c r="E63" s="63"/>
      <c r="F63" s="63"/>
      <c r="G63" s="63"/>
      <c r="H63" s="64"/>
      <c r="I63" s="64"/>
      <c r="J63" s="213">
        <f>SUM(J60:J61)</f>
        <v>29163231</v>
      </c>
      <c r="K63" s="64"/>
      <c r="L63" s="76">
        <f>SUM(L60:L61)</f>
        <v>25274959</v>
      </c>
      <c r="M63" s="78"/>
      <c r="N63" s="213">
        <f>SUM(N60:N61)</f>
        <v>36967017</v>
      </c>
      <c r="O63" s="79"/>
      <c r="P63" s="76">
        <f>SUM(P60:P61)</f>
        <v>43979090</v>
      </c>
    </row>
    <row r="64" spans="1:16" ht="21.75" customHeight="1" thickTop="1">
      <c r="B64" s="63"/>
      <c r="C64" s="63"/>
      <c r="D64" s="63"/>
      <c r="E64" s="63"/>
      <c r="F64" s="63"/>
      <c r="G64" s="63"/>
      <c r="H64" s="64"/>
      <c r="I64" s="64"/>
      <c r="J64" s="214"/>
      <c r="K64" s="64"/>
      <c r="L64" s="77"/>
      <c r="M64" s="78"/>
      <c r="N64" s="214"/>
      <c r="O64" s="79"/>
      <c r="P64" s="77"/>
    </row>
    <row r="65" spans="1:16" ht="21.75" customHeight="1">
      <c r="A65" s="48" t="s">
        <v>103</v>
      </c>
      <c r="B65" s="63"/>
      <c r="C65" s="63"/>
      <c r="D65" s="63"/>
      <c r="E65" s="63"/>
      <c r="F65" s="63"/>
      <c r="G65" s="63"/>
      <c r="H65" s="64"/>
      <c r="I65" s="64"/>
      <c r="J65" s="207"/>
      <c r="K65" s="64"/>
      <c r="L65" s="68"/>
      <c r="M65" s="64"/>
      <c r="N65" s="207"/>
      <c r="O65" s="69"/>
      <c r="P65" s="68"/>
    </row>
    <row r="66" spans="1:16" ht="8.1" customHeight="1">
      <c r="A66" s="63"/>
      <c r="B66" s="52"/>
      <c r="C66" s="63"/>
      <c r="D66" s="63"/>
      <c r="E66" s="63"/>
      <c r="F66" s="63"/>
      <c r="G66" s="63"/>
      <c r="H66" s="64"/>
      <c r="I66" s="64"/>
      <c r="J66" s="205"/>
      <c r="K66" s="64"/>
      <c r="L66" s="65"/>
      <c r="M66" s="64"/>
      <c r="N66" s="205"/>
      <c r="O66" s="67"/>
      <c r="P66" s="65"/>
    </row>
    <row r="67" spans="1:16" ht="21.75" customHeight="1" thickBot="1">
      <c r="A67" s="26" t="s">
        <v>104</v>
      </c>
      <c r="B67" s="63"/>
      <c r="C67" s="63"/>
      <c r="D67" s="63"/>
      <c r="E67" s="63"/>
      <c r="F67" s="63"/>
      <c r="G67" s="63"/>
      <c r="H67" s="64">
        <v>31</v>
      </c>
      <c r="I67" s="64"/>
      <c r="J67" s="215">
        <f>J63/288904110</f>
        <v>0.10094432716793125</v>
      </c>
      <c r="L67" s="80">
        <f>L63/227021858</f>
        <v>0.11133271140790328</v>
      </c>
      <c r="M67" s="81"/>
      <c r="N67" s="215">
        <f>N63/288904110</f>
        <v>0.12795600934856899</v>
      </c>
      <c r="P67" s="80">
        <f>P63/227021858</f>
        <v>0.19372183096131651</v>
      </c>
    </row>
    <row r="68" spans="1:16" ht="21.75" customHeight="1" thickTop="1">
      <c r="B68" s="63"/>
      <c r="C68" s="63"/>
      <c r="D68" s="63"/>
      <c r="E68" s="63"/>
      <c r="F68" s="63"/>
      <c r="G68" s="63"/>
      <c r="H68" s="64"/>
      <c r="I68" s="64"/>
      <c r="J68" s="82"/>
      <c r="L68" s="82"/>
      <c r="M68" s="81"/>
      <c r="N68" s="82"/>
      <c r="P68" s="82"/>
    </row>
    <row r="69" spans="1:16" ht="21.75" customHeight="1">
      <c r="B69" s="63"/>
      <c r="C69" s="63"/>
      <c r="D69" s="63"/>
      <c r="E69" s="63"/>
      <c r="F69" s="63"/>
      <c r="G69" s="63"/>
      <c r="H69" s="64"/>
      <c r="I69" s="64"/>
      <c r="J69" s="82"/>
      <c r="L69" s="82"/>
      <c r="M69" s="81"/>
      <c r="N69" s="82"/>
      <c r="P69" s="82"/>
    </row>
    <row r="70" spans="1:16" ht="21.75" customHeight="1">
      <c r="B70" s="63"/>
      <c r="C70" s="63"/>
      <c r="D70" s="63"/>
      <c r="E70" s="63"/>
      <c r="F70" s="63"/>
      <c r="G70" s="63"/>
      <c r="H70" s="64"/>
      <c r="I70" s="64"/>
      <c r="J70" s="82"/>
      <c r="L70" s="82"/>
      <c r="M70" s="81"/>
      <c r="N70" s="82"/>
      <c r="P70" s="82"/>
    </row>
    <row r="71" spans="1:16" ht="21.75" customHeight="1">
      <c r="B71" s="63"/>
      <c r="C71" s="63"/>
      <c r="D71" s="63"/>
      <c r="E71" s="63"/>
      <c r="F71" s="63"/>
      <c r="G71" s="63"/>
      <c r="H71" s="64"/>
      <c r="I71" s="64"/>
      <c r="J71" s="82"/>
      <c r="L71" s="82"/>
      <c r="M71" s="81"/>
      <c r="N71" s="82"/>
      <c r="P71" s="82"/>
    </row>
    <row r="72" spans="1:16" ht="21.75" customHeight="1">
      <c r="B72" s="63"/>
      <c r="C72" s="63"/>
      <c r="D72" s="63"/>
      <c r="E72" s="63"/>
      <c r="F72" s="63"/>
      <c r="G72" s="63"/>
      <c r="H72" s="64"/>
      <c r="I72" s="64"/>
      <c r="J72" s="82"/>
      <c r="L72" s="82"/>
      <c r="M72" s="81"/>
      <c r="N72" s="82"/>
      <c r="P72" s="82"/>
    </row>
    <row r="73" spans="1:16" ht="21.75" customHeight="1">
      <c r="B73" s="63"/>
      <c r="C73" s="63"/>
      <c r="D73" s="63"/>
      <c r="E73" s="63"/>
      <c r="F73" s="63"/>
      <c r="G73" s="63"/>
      <c r="H73" s="64"/>
      <c r="I73" s="64"/>
      <c r="J73" s="82"/>
      <c r="L73" s="82"/>
      <c r="M73" s="81"/>
      <c r="N73" s="82"/>
      <c r="P73" s="82"/>
    </row>
    <row r="74" spans="1:16" ht="21.75" customHeight="1">
      <c r="B74" s="63"/>
      <c r="C74" s="63"/>
      <c r="D74" s="63"/>
      <c r="E74" s="63"/>
      <c r="F74" s="63"/>
      <c r="G74" s="63"/>
      <c r="H74" s="64"/>
      <c r="I74" s="64"/>
      <c r="J74" s="82"/>
      <c r="L74" s="82"/>
      <c r="M74" s="81"/>
      <c r="N74" s="82"/>
      <c r="P74" s="82"/>
    </row>
    <row r="75" spans="1:16" ht="21.75" customHeight="1">
      <c r="B75" s="63"/>
      <c r="C75" s="63"/>
      <c r="D75" s="63"/>
      <c r="E75" s="63"/>
      <c r="F75" s="63"/>
      <c r="G75" s="63"/>
      <c r="H75" s="64"/>
      <c r="I75" s="64"/>
      <c r="J75" s="82"/>
      <c r="L75" s="82"/>
      <c r="M75" s="81"/>
      <c r="N75" s="82"/>
      <c r="P75" s="82"/>
    </row>
    <row r="76" spans="1:16" ht="21.75" customHeight="1">
      <c r="B76" s="63"/>
      <c r="C76" s="63"/>
      <c r="D76" s="63"/>
      <c r="E76" s="63"/>
      <c r="F76" s="63"/>
      <c r="G76" s="63"/>
      <c r="H76" s="64"/>
      <c r="I76" s="64"/>
      <c r="J76" s="82"/>
      <c r="L76" s="82"/>
      <c r="M76" s="81"/>
      <c r="N76" s="82"/>
      <c r="P76" s="82"/>
    </row>
    <row r="77" spans="1:16" ht="21.75" customHeight="1">
      <c r="B77" s="63"/>
      <c r="C77" s="63"/>
      <c r="D77" s="63"/>
      <c r="E77" s="63"/>
      <c r="F77" s="63"/>
      <c r="G77" s="63"/>
      <c r="H77" s="64"/>
      <c r="I77" s="64"/>
      <c r="J77" s="82"/>
      <c r="L77" s="82"/>
      <c r="M77" s="81"/>
      <c r="N77" s="82"/>
      <c r="P77" s="82"/>
    </row>
    <row r="78" spans="1:16" ht="21.75" customHeight="1">
      <c r="B78" s="63"/>
      <c r="C78" s="63"/>
      <c r="D78" s="63"/>
      <c r="E78" s="63"/>
      <c r="F78" s="63"/>
      <c r="G78" s="63"/>
      <c r="H78" s="64"/>
      <c r="I78" s="64"/>
      <c r="J78" s="82"/>
      <c r="L78" s="82"/>
      <c r="M78" s="81"/>
      <c r="N78" s="82"/>
      <c r="P78" s="82"/>
    </row>
    <row r="79" spans="1:16" ht="21.75" customHeight="1">
      <c r="B79" s="63"/>
      <c r="C79" s="63"/>
      <c r="D79" s="63"/>
      <c r="E79" s="63"/>
      <c r="F79" s="63"/>
      <c r="G79" s="63"/>
      <c r="H79" s="64"/>
      <c r="I79" s="64"/>
      <c r="J79" s="82"/>
      <c r="L79" s="82"/>
      <c r="M79" s="81"/>
      <c r="N79" s="82"/>
      <c r="P79" s="82"/>
    </row>
    <row r="80" spans="1:16" ht="21.75" customHeight="1">
      <c r="B80" s="63"/>
      <c r="C80" s="63"/>
      <c r="D80" s="63"/>
      <c r="E80" s="63"/>
      <c r="F80" s="63"/>
      <c r="G80" s="63"/>
      <c r="H80" s="64"/>
      <c r="I80" s="64"/>
      <c r="J80" s="82"/>
      <c r="L80" s="82"/>
      <c r="M80" s="81"/>
      <c r="N80" s="82"/>
      <c r="P80" s="82"/>
    </row>
    <row r="81" spans="1:16" ht="21.75" customHeight="1">
      <c r="A81" s="234" t="s">
        <v>34</v>
      </c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</row>
    <row r="82" spans="1:16" s="20" customFormat="1" ht="21.75" customHeight="1"/>
    <row r="83" spans="1:16" s="20" customFormat="1" ht="21" customHeight="1">
      <c r="A83" s="230"/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</row>
    <row r="84" spans="1:16" ht="21.95" customHeight="1">
      <c r="A84" s="83" t="s">
        <v>35</v>
      </c>
      <c r="B84" s="83"/>
      <c r="C84" s="83"/>
      <c r="D84" s="83"/>
      <c r="E84" s="83"/>
      <c r="F84" s="83"/>
      <c r="G84" s="83"/>
      <c r="H84" s="84"/>
      <c r="I84" s="84"/>
      <c r="J84" s="85"/>
      <c r="K84" s="84"/>
      <c r="L84" s="85"/>
      <c r="M84" s="84"/>
      <c r="N84" s="85"/>
      <c r="O84" s="86"/>
      <c r="P84" s="85"/>
    </row>
  </sheetData>
  <mergeCells count="6">
    <mergeCell ref="J5:L5"/>
    <mergeCell ref="N5:P5"/>
    <mergeCell ref="A81:P81"/>
    <mergeCell ref="A42:P42"/>
    <mergeCell ref="J49:L49"/>
    <mergeCell ref="N49:P49"/>
  </mergeCells>
  <pageMargins left="0.8" right="0.5" top="0.5" bottom="0.6" header="0.49" footer="0.4"/>
  <pageSetup paperSize="9" firstPageNumber="9" fitToHeight="0" orientation="portrait" useFirstPageNumber="1" horizontalDpi="1200" verticalDpi="1200" r:id="rId1"/>
  <headerFooter>
    <oddFooter>&amp;R&amp;"Browallia New,Regular"&amp;13&amp;P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V38"/>
  <sheetViews>
    <sheetView topLeftCell="A18" zoomScaleNormal="100" zoomScaleSheetLayoutView="73" workbookViewId="0">
      <selection activeCell="C36" sqref="C36"/>
    </sheetView>
  </sheetViews>
  <sheetFormatPr defaultColWidth="9.140625" defaultRowHeight="20.100000000000001" customHeight="1"/>
  <cols>
    <col min="1" max="2" width="1.85546875" style="115" customWidth="1"/>
    <col min="3" max="3" width="36.7109375" style="115" customWidth="1"/>
    <col min="4" max="4" width="8.140625" style="115" bestFit="1" customWidth="1"/>
    <col min="5" max="5" width="1" style="115" customWidth="1"/>
    <col min="6" max="6" width="13.7109375" style="116" customWidth="1"/>
    <col min="7" max="7" width="1" style="116" customWidth="1"/>
    <col min="8" max="8" width="13" style="116" customWidth="1"/>
    <col min="9" max="9" width="1" style="116" customWidth="1"/>
    <col min="10" max="10" width="13.7109375" style="116" customWidth="1"/>
    <col min="11" max="11" width="1" style="116" customWidth="1"/>
    <col min="12" max="12" width="12.7109375" style="117" customWidth="1"/>
    <col min="13" max="13" width="1" style="118" customWidth="1"/>
    <col min="14" max="14" width="13.7109375" style="117" customWidth="1"/>
    <col min="15" max="15" width="1" style="118" customWidth="1"/>
    <col min="16" max="16" width="16.7109375" style="118" customWidth="1"/>
    <col min="17" max="17" width="1" style="118" customWidth="1"/>
    <col min="18" max="18" width="12.7109375" style="117" customWidth="1"/>
    <col min="19" max="19" width="1" style="115" customWidth="1"/>
    <col min="20" max="20" width="13.7109375" style="115" customWidth="1"/>
    <col min="21" max="21" width="1" style="115" customWidth="1"/>
    <col min="22" max="22" width="13.7109375" style="115" customWidth="1"/>
    <col min="23" max="16384" width="9.140625" style="115"/>
  </cols>
  <sheetData>
    <row r="1" spans="1:22" s="87" customFormat="1" ht="20.100000000000001" customHeight="1">
      <c r="A1" s="87" t="s">
        <v>0</v>
      </c>
      <c r="F1" s="88"/>
      <c r="G1" s="88"/>
      <c r="H1" s="88"/>
      <c r="I1" s="88"/>
      <c r="J1" s="88"/>
      <c r="K1" s="88"/>
      <c r="L1" s="89"/>
      <c r="M1" s="90"/>
      <c r="N1" s="89"/>
      <c r="O1" s="90"/>
      <c r="P1" s="90"/>
      <c r="Q1" s="90"/>
      <c r="R1" s="89"/>
    </row>
    <row r="2" spans="1:22" s="87" customFormat="1" ht="20.100000000000001" customHeight="1">
      <c r="A2" s="91" t="s">
        <v>105</v>
      </c>
      <c r="F2" s="88"/>
      <c r="G2" s="88"/>
      <c r="H2" s="88"/>
      <c r="I2" s="88"/>
      <c r="J2" s="88"/>
      <c r="K2" s="88"/>
      <c r="L2" s="89"/>
      <c r="M2" s="90"/>
      <c r="N2" s="89"/>
      <c r="O2" s="90"/>
      <c r="P2" s="90"/>
      <c r="Q2" s="90"/>
      <c r="R2" s="89"/>
    </row>
    <row r="3" spans="1:22" s="87" customFormat="1" ht="20.100000000000001" customHeight="1">
      <c r="A3" s="92" t="s">
        <v>77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4"/>
      <c r="M3" s="95"/>
      <c r="N3" s="95"/>
      <c r="O3" s="95"/>
      <c r="P3" s="95"/>
      <c r="Q3" s="95"/>
      <c r="R3" s="95"/>
      <c r="S3" s="95"/>
      <c r="T3" s="94"/>
      <c r="U3" s="95"/>
      <c r="V3" s="94"/>
    </row>
    <row r="4" spans="1:22" s="91" customFormat="1" ht="18.600000000000001" customHeight="1">
      <c r="F4" s="96"/>
      <c r="G4" s="96"/>
      <c r="H4" s="96"/>
      <c r="I4" s="96"/>
      <c r="J4" s="96"/>
      <c r="K4" s="96"/>
      <c r="L4" s="97"/>
      <c r="M4" s="98"/>
      <c r="N4" s="98"/>
      <c r="O4" s="98"/>
      <c r="P4" s="98"/>
      <c r="Q4" s="98"/>
      <c r="R4" s="98"/>
      <c r="S4" s="98"/>
      <c r="T4" s="97"/>
      <c r="U4" s="98"/>
      <c r="V4" s="97"/>
    </row>
    <row r="5" spans="1:22" s="87" customFormat="1" ht="18.600000000000001" customHeight="1">
      <c r="A5" s="8"/>
      <c r="B5" s="8"/>
      <c r="C5" s="8"/>
      <c r="D5" s="8"/>
      <c r="E5" s="8"/>
      <c r="F5" s="233" t="s">
        <v>3</v>
      </c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87" customFormat="1" ht="18.600000000000001" customHeight="1">
      <c r="A6" s="8"/>
      <c r="B6" s="8"/>
      <c r="C6" s="8"/>
      <c r="D6" s="8"/>
      <c r="E6" s="8"/>
      <c r="F6" s="235" t="s">
        <v>106</v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18"/>
      <c r="T6" s="18"/>
      <c r="U6" s="18"/>
      <c r="V6" s="18"/>
    </row>
    <row r="7" spans="1:22" s="87" customFormat="1" ht="18.600000000000001" customHeight="1">
      <c r="A7" s="20"/>
      <c r="B7" s="20"/>
      <c r="C7" s="20"/>
      <c r="D7" s="20"/>
      <c r="E7" s="20"/>
      <c r="F7" s="7"/>
      <c r="G7" s="7"/>
      <c r="H7" s="7"/>
      <c r="I7" s="7"/>
      <c r="K7" s="13"/>
      <c r="O7" s="11"/>
      <c r="P7" s="13" t="s">
        <v>107</v>
      </c>
      <c r="Q7" s="11"/>
      <c r="R7" s="12"/>
      <c r="S7" s="99"/>
      <c r="T7" s="7"/>
      <c r="U7" s="99"/>
      <c r="V7" s="7"/>
    </row>
    <row r="8" spans="1:22" s="87" customFormat="1" ht="18.600000000000001" customHeight="1">
      <c r="A8" s="20"/>
      <c r="B8" s="20"/>
      <c r="C8" s="20"/>
      <c r="D8" s="20"/>
      <c r="E8" s="20"/>
      <c r="F8" s="7"/>
      <c r="G8" s="7"/>
      <c r="H8" s="7"/>
      <c r="I8" s="7"/>
      <c r="J8" s="13" t="s">
        <v>108</v>
      </c>
      <c r="K8" s="13"/>
      <c r="L8" s="233" t="s">
        <v>68</v>
      </c>
      <c r="M8" s="233"/>
      <c r="N8" s="233"/>
      <c r="O8" s="11"/>
      <c r="P8" s="229" t="s">
        <v>109</v>
      </c>
      <c r="Q8" s="11"/>
      <c r="R8" s="12"/>
      <c r="S8" s="99"/>
      <c r="T8" s="7"/>
      <c r="U8" s="99"/>
      <c r="V8" s="7"/>
    </row>
    <row r="9" spans="1:22" s="87" customFormat="1" ht="18.600000000000001" customHeight="1">
      <c r="A9" s="8"/>
      <c r="B9" s="8"/>
      <c r="C9" s="8"/>
      <c r="D9" s="8"/>
      <c r="E9" s="8"/>
      <c r="F9" s="13"/>
      <c r="G9" s="13"/>
      <c r="H9" s="13"/>
      <c r="I9" s="13"/>
      <c r="J9" s="13" t="s">
        <v>110</v>
      </c>
      <c r="K9" s="13"/>
      <c r="L9" s="100" t="s">
        <v>111</v>
      </c>
      <c r="M9" s="101"/>
      <c r="N9" s="12"/>
      <c r="O9" s="101"/>
      <c r="P9" s="101" t="s">
        <v>112</v>
      </c>
      <c r="Q9" s="101"/>
      <c r="R9" s="13" t="s">
        <v>113</v>
      </c>
      <c r="S9" s="102"/>
      <c r="T9" s="103"/>
      <c r="U9" s="101"/>
    </row>
    <row r="10" spans="1:22" s="106" customFormat="1" ht="18.600000000000001" customHeight="1">
      <c r="A10" s="8"/>
      <c r="B10" s="8"/>
      <c r="C10" s="8"/>
      <c r="D10" s="8"/>
      <c r="E10" s="8"/>
      <c r="F10" s="13" t="s">
        <v>114</v>
      </c>
      <c r="G10" s="13"/>
      <c r="H10" s="173" t="s">
        <v>115</v>
      </c>
      <c r="I10" s="13"/>
      <c r="J10" s="13" t="s">
        <v>116</v>
      </c>
      <c r="K10" s="104"/>
      <c r="L10" s="105" t="s">
        <v>117</v>
      </c>
      <c r="M10" s="101"/>
      <c r="N10" s="12"/>
      <c r="O10" s="101"/>
      <c r="P10" s="101" t="s">
        <v>118</v>
      </c>
      <c r="Q10" s="101"/>
      <c r="R10" s="13" t="s">
        <v>119</v>
      </c>
      <c r="S10" s="102"/>
      <c r="T10" s="103" t="s">
        <v>120</v>
      </c>
      <c r="U10" s="101"/>
      <c r="V10" s="13" t="s">
        <v>121</v>
      </c>
    </row>
    <row r="11" spans="1:22" s="106" customFormat="1" ht="18.600000000000001" customHeight="1">
      <c r="A11" s="8"/>
      <c r="B11" s="8"/>
      <c r="C11" s="8"/>
      <c r="D11" s="8"/>
      <c r="E11" s="8"/>
      <c r="F11" s="13" t="s">
        <v>122</v>
      </c>
      <c r="G11" s="13"/>
      <c r="H11" s="173" t="s">
        <v>123</v>
      </c>
      <c r="I11" s="13"/>
      <c r="J11" s="13" t="s">
        <v>124</v>
      </c>
      <c r="K11" s="13"/>
      <c r="L11" s="13" t="s">
        <v>125</v>
      </c>
      <c r="M11" s="101"/>
      <c r="N11" s="13" t="s">
        <v>70</v>
      </c>
      <c r="O11" s="101"/>
      <c r="P11" s="101" t="s">
        <v>126</v>
      </c>
      <c r="Q11" s="101"/>
      <c r="R11" s="107" t="s">
        <v>127</v>
      </c>
      <c r="S11" s="101"/>
      <c r="T11" s="107" t="s">
        <v>128</v>
      </c>
      <c r="U11" s="101"/>
      <c r="V11" s="13" t="s">
        <v>57</v>
      </c>
    </row>
    <row r="12" spans="1:22" s="106" customFormat="1" ht="18.600000000000001" customHeight="1">
      <c r="A12" s="20"/>
      <c r="B12" s="20"/>
      <c r="C12" s="20"/>
      <c r="D12" s="229" t="s">
        <v>7</v>
      </c>
      <c r="E12" s="20"/>
      <c r="F12" s="17" t="s">
        <v>8</v>
      </c>
      <c r="G12" s="13"/>
      <c r="H12" s="174" t="s">
        <v>8</v>
      </c>
      <c r="I12" s="13"/>
      <c r="J12" s="17" t="s">
        <v>8</v>
      </c>
      <c r="K12" s="13"/>
      <c r="L12" s="17" t="s">
        <v>8</v>
      </c>
      <c r="M12" s="101"/>
      <c r="N12" s="17" t="s">
        <v>8</v>
      </c>
      <c r="O12" s="101"/>
      <c r="P12" s="108" t="s">
        <v>8</v>
      </c>
      <c r="Q12" s="101"/>
      <c r="R12" s="109" t="s">
        <v>8</v>
      </c>
      <c r="S12" s="101"/>
      <c r="T12" s="109" t="s">
        <v>8</v>
      </c>
      <c r="U12" s="101"/>
      <c r="V12" s="17" t="s">
        <v>8</v>
      </c>
    </row>
    <row r="13" spans="1:22" s="106" customFormat="1" ht="6" customHeight="1">
      <c r="A13" s="20"/>
      <c r="B13" s="20"/>
      <c r="C13" s="20"/>
      <c r="D13" s="19"/>
      <c r="E13" s="20"/>
      <c r="F13" s="13"/>
      <c r="G13" s="13"/>
      <c r="H13" s="13"/>
      <c r="I13" s="13"/>
      <c r="J13" s="13"/>
      <c r="K13" s="13"/>
      <c r="L13" s="13"/>
      <c r="M13" s="101"/>
      <c r="N13" s="13"/>
      <c r="O13" s="101"/>
      <c r="P13" s="101"/>
      <c r="Q13" s="101"/>
      <c r="R13" s="13"/>
      <c r="S13" s="101"/>
      <c r="T13" s="13"/>
      <c r="U13" s="101"/>
      <c r="V13" s="13"/>
    </row>
    <row r="14" spans="1:22" s="106" customFormat="1" ht="18.600000000000001" customHeight="1">
      <c r="A14" s="31" t="s">
        <v>129</v>
      </c>
      <c r="B14" s="20"/>
      <c r="C14" s="20"/>
      <c r="D14" s="20"/>
      <c r="E14" s="20"/>
      <c r="F14" s="7">
        <v>100000000</v>
      </c>
      <c r="G14" s="7"/>
      <c r="H14" s="7">
        <v>0</v>
      </c>
      <c r="I14" s="7"/>
      <c r="J14" s="7">
        <v>1175732</v>
      </c>
      <c r="K14" s="7"/>
      <c r="L14" s="7">
        <v>4600000</v>
      </c>
      <c r="M14" s="7"/>
      <c r="N14" s="7">
        <v>4425965</v>
      </c>
      <c r="O14" s="7"/>
      <c r="P14" s="7">
        <v>-1502</v>
      </c>
      <c r="Q14" s="7"/>
      <c r="R14" s="7">
        <f>SUM(F14:P14)</f>
        <v>110200195</v>
      </c>
      <c r="S14" s="7"/>
      <c r="T14" s="7">
        <v>4583</v>
      </c>
      <c r="U14" s="7"/>
      <c r="V14" s="7">
        <f>SUM(R14:T14)</f>
        <v>110204778</v>
      </c>
    </row>
    <row r="15" spans="1:22" s="106" customFormat="1" ht="6" customHeight="1">
      <c r="A15" s="20"/>
      <c r="B15" s="20"/>
      <c r="C15" s="20"/>
      <c r="D15" s="20"/>
      <c r="E15" s="2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s="106" customFormat="1" ht="18.600000000000001" customHeight="1">
      <c r="A16" s="31" t="s">
        <v>130</v>
      </c>
      <c r="B16" s="20"/>
      <c r="C16" s="20"/>
      <c r="D16" s="20"/>
      <c r="E16" s="2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0</v>
      </c>
      <c r="S16" s="7"/>
      <c r="T16" s="7"/>
      <c r="U16" s="7"/>
      <c r="V16" s="7">
        <v>0</v>
      </c>
    </row>
    <row r="17" spans="1:22" s="106" customFormat="1" ht="18.600000000000001" customHeight="1">
      <c r="A17" s="20" t="s">
        <v>131</v>
      </c>
      <c r="B17" s="20"/>
      <c r="C17" s="20"/>
      <c r="D17" s="21">
        <v>23</v>
      </c>
      <c r="E17" s="20"/>
      <c r="F17" s="7">
        <v>15000000</v>
      </c>
      <c r="G17" s="7"/>
      <c r="H17" s="7">
        <v>0</v>
      </c>
      <c r="I17" s="7"/>
      <c r="J17" s="7">
        <v>0</v>
      </c>
      <c r="K17" s="7"/>
      <c r="L17" s="7">
        <v>0</v>
      </c>
      <c r="M17" s="7"/>
      <c r="N17" s="7">
        <v>0</v>
      </c>
      <c r="O17" s="7"/>
      <c r="P17" s="7">
        <v>0</v>
      </c>
      <c r="Q17" s="7"/>
      <c r="R17" s="7">
        <f>SUM(F17:P17)</f>
        <v>15000000</v>
      </c>
      <c r="S17" s="7"/>
      <c r="T17" s="7">
        <v>0</v>
      </c>
      <c r="U17" s="7"/>
      <c r="V17" s="7">
        <f>SUM(R17:T17)</f>
        <v>15000000</v>
      </c>
    </row>
    <row r="18" spans="1:22" s="106" customFormat="1" ht="18.600000000000001" customHeight="1">
      <c r="A18" s="175" t="s">
        <v>132</v>
      </c>
      <c r="B18" s="2"/>
      <c r="C18" s="2"/>
      <c r="D18" s="21">
        <v>24</v>
      </c>
      <c r="E18" s="2"/>
      <c r="F18" s="7">
        <v>0</v>
      </c>
      <c r="G18" s="110"/>
      <c r="H18" s="7">
        <v>0</v>
      </c>
      <c r="I18" s="110"/>
      <c r="J18" s="7">
        <v>0</v>
      </c>
      <c r="K18" s="110"/>
      <c r="L18" s="7">
        <v>2400000</v>
      </c>
      <c r="M18" s="110"/>
      <c r="N18" s="7">
        <v>-2400000</v>
      </c>
      <c r="O18" s="110"/>
      <c r="P18" s="7">
        <v>0</v>
      </c>
      <c r="Q18" s="110"/>
      <c r="R18" s="7">
        <f>SUM(F18:P18)</f>
        <v>0</v>
      </c>
      <c r="S18" s="7"/>
      <c r="T18" s="7">
        <v>0</v>
      </c>
      <c r="U18" s="7"/>
      <c r="V18" s="7">
        <v>0</v>
      </c>
    </row>
    <row r="19" spans="1:22" s="106" customFormat="1" ht="18.600000000000001" customHeight="1">
      <c r="A19" s="2" t="s">
        <v>26</v>
      </c>
      <c r="B19" s="2"/>
      <c r="C19" s="2"/>
      <c r="D19" s="21"/>
      <c r="E19" s="2"/>
      <c r="F19" s="7">
        <v>0</v>
      </c>
      <c r="G19" s="110"/>
      <c r="H19" s="7">
        <v>0</v>
      </c>
      <c r="I19" s="110"/>
      <c r="J19" s="7">
        <v>0</v>
      </c>
      <c r="K19" s="110"/>
      <c r="L19" s="7">
        <v>0</v>
      </c>
      <c r="M19" s="110"/>
      <c r="N19" s="7">
        <v>0</v>
      </c>
      <c r="O19" s="110"/>
      <c r="P19" s="7">
        <v>0</v>
      </c>
      <c r="Q19" s="110"/>
      <c r="R19" s="7">
        <f>SUM(F19:P19)</f>
        <v>0</v>
      </c>
      <c r="S19" s="7"/>
      <c r="T19" s="7">
        <v>150</v>
      </c>
      <c r="U19" s="7"/>
      <c r="V19" s="7">
        <f>SUM(R19:T19)</f>
        <v>150</v>
      </c>
    </row>
    <row r="20" spans="1:22" s="106" customFormat="1" ht="18.600000000000001" customHeight="1">
      <c r="A20" s="20" t="s">
        <v>98</v>
      </c>
      <c r="B20" s="20"/>
      <c r="C20" s="20"/>
      <c r="D20" s="21"/>
      <c r="E20" s="20"/>
      <c r="F20" s="24">
        <v>0</v>
      </c>
      <c r="G20" s="7"/>
      <c r="H20" s="24">
        <v>0</v>
      </c>
      <c r="I20" s="7"/>
      <c r="J20" s="24">
        <v>0</v>
      </c>
      <c r="K20" s="7"/>
      <c r="L20" s="24">
        <v>0</v>
      </c>
      <c r="M20" s="7"/>
      <c r="N20" s="24">
        <v>25270439</v>
      </c>
      <c r="O20" s="7"/>
      <c r="P20" s="24">
        <v>0</v>
      </c>
      <c r="Q20" s="7"/>
      <c r="R20" s="24">
        <f>SUM(F20:P20)</f>
        <v>25270439</v>
      </c>
      <c r="S20" s="7"/>
      <c r="T20" s="24">
        <v>4520</v>
      </c>
      <c r="U20" s="7"/>
      <c r="V20" s="24">
        <f>SUM(R20:T20)</f>
        <v>25274959</v>
      </c>
    </row>
    <row r="21" spans="1:22" s="106" customFormat="1" ht="6" customHeight="1">
      <c r="A21" s="20"/>
      <c r="B21" s="20"/>
      <c r="C21" s="20"/>
      <c r="D21" s="20"/>
      <c r="E21" s="20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40"/>
    </row>
    <row r="22" spans="1:22" s="106" customFormat="1" ht="18.600000000000001" customHeight="1" thickBot="1">
      <c r="A22" s="31" t="s">
        <v>133</v>
      </c>
      <c r="B22" s="20"/>
      <c r="C22" s="20"/>
      <c r="D22" s="7"/>
      <c r="E22" s="7"/>
      <c r="F22" s="25">
        <v>115000000</v>
      </c>
      <c r="G22" s="7"/>
      <c r="H22" s="25">
        <v>0</v>
      </c>
      <c r="I22" s="7"/>
      <c r="J22" s="25">
        <v>1175732</v>
      </c>
      <c r="K22" s="7"/>
      <c r="L22" s="25">
        <v>7000000</v>
      </c>
      <c r="M22" s="7"/>
      <c r="N22" s="25">
        <v>27296404</v>
      </c>
      <c r="O22" s="7"/>
      <c r="P22" s="25">
        <v>-1502</v>
      </c>
      <c r="Q22" s="7"/>
      <c r="R22" s="25">
        <f>SUM(R14:R20)</f>
        <v>150470634</v>
      </c>
      <c r="S22" s="7"/>
      <c r="T22" s="25">
        <f>SUM(T14:T20)</f>
        <v>9253</v>
      </c>
      <c r="U22" s="7"/>
      <c r="V22" s="25">
        <f>SUM(V14:V20)</f>
        <v>150479887</v>
      </c>
    </row>
    <row r="23" spans="1:22" s="106" customFormat="1" ht="18.600000000000001" customHeight="1" thickTop="1">
      <c r="A23" s="31"/>
      <c r="B23" s="20"/>
      <c r="C23" s="20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s="106" customFormat="1" ht="18.600000000000001" customHeight="1">
      <c r="A24" s="31" t="s">
        <v>134</v>
      </c>
      <c r="B24" s="20"/>
      <c r="C24" s="20"/>
      <c r="D24" s="20"/>
      <c r="E24" s="20"/>
      <c r="F24" s="188">
        <v>115000000</v>
      </c>
      <c r="G24" s="7"/>
      <c r="H24" s="188">
        <v>0</v>
      </c>
      <c r="I24" s="7"/>
      <c r="J24" s="188">
        <v>1175732</v>
      </c>
      <c r="K24" s="7"/>
      <c r="L24" s="188">
        <v>7000000</v>
      </c>
      <c r="M24" s="7"/>
      <c r="N24" s="188">
        <v>27296404</v>
      </c>
      <c r="O24" s="7"/>
      <c r="P24" s="188">
        <v>-1502</v>
      </c>
      <c r="Q24" s="7"/>
      <c r="R24" s="188">
        <f>R22</f>
        <v>150470634</v>
      </c>
      <c r="S24" s="7"/>
      <c r="T24" s="188">
        <v>9253</v>
      </c>
      <c r="U24" s="7">
        <v>0</v>
      </c>
      <c r="V24" s="188">
        <f>SUM(R24:T24)</f>
        <v>150479887</v>
      </c>
    </row>
    <row r="25" spans="1:22" s="106" customFormat="1" ht="6" customHeight="1">
      <c r="A25" s="31"/>
      <c r="B25" s="20"/>
      <c r="C25" s="20"/>
      <c r="D25" s="20"/>
      <c r="E25" s="20"/>
      <c r="F25" s="188"/>
      <c r="G25" s="7"/>
      <c r="H25" s="188"/>
      <c r="I25" s="7"/>
      <c r="J25" s="188"/>
      <c r="K25" s="7"/>
      <c r="L25" s="188"/>
      <c r="M25" s="7"/>
      <c r="N25" s="188"/>
      <c r="O25" s="7"/>
      <c r="P25" s="188"/>
      <c r="Q25" s="7"/>
      <c r="R25" s="188"/>
      <c r="S25" s="7"/>
      <c r="T25" s="188"/>
      <c r="U25" s="7"/>
      <c r="V25" s="188"/>
    </row>
    <row r="26" spans="1:22" s="106" customFormat="1" ht="18.600000000000001" customHeight="1">
      <c r="A26" s="31" t="s">
        <v>130</v>
      </c>
      <c r="B26" s="20"/>
      <c r="C26" s="20"/>
      <c r="D26" s="20"/>
      <c r="E26" s="20"/>
      <c r="F26" s="188"/>
      <c r="G26" s="7"/>
      <c r="H26" s="188"/>
      <c r="I26" s="7"/>
      <c r="J26" s="188"/>
      <c r="K26" s="7"/>
      <c r="L26" s="188"/>
      <c r="M26" s="7"/>
      <c r="N26" s="188"/>
      <c r="O26" s="7"/>
      <c r="P26" s="188"/>
      <c r="Q26" s="7"/>
      <c r="R26" s="188"/>
      <c r="S26" s="7"/>
      <c r="T26" s="188"/>
      <c r="U26" s="7"/>
      <c r="V26" s="188"/>
    </row>
    <row r="27" spans="1:22" s="106" customFormat="1" ht="18.600000000000001" customHeight="1">
      <c r="A27" s="20" t="s">
        <v>131</v>
      </c>
      <c r="B27" s="20"/>
      <c r="C27" s="20"/>
      <c r="D27" s="21">
        <v>23</v>
      </c>
      <c r="E27" s="20"/>
      <c r="F27" s="188">
        <v>43000000</v>
      </c>
      <c r="G27" s="7"/>
      <c r="H27" s="188">
        <v>228732200</v>
      </c>
      <c r="I27" s="7"/>
      <c r="J27" s="188">
        <v>0</v>
      </c>
      <c r="K27" s="7"/>
      <c r="L27" s="188">
        <v>0</v>
      </c>
      <c r="M27" s="7"/>
      <c r="N27" s="188">
        <v>0</v>
      </c>
      <c r="O27" s="7"/>
      <c r="P27" s="188">
        <v>0</v>
      </c>
      <c r="Q27" s="7"/>
      <c r="R27" s="188">
        <f>SUM(F27:P27)</f>
        <v>271732200</v>
      </c>
      <c r="S27" s="7"/>
      <c r="T27" s="188">
        <v>0</v>
      </c>
      <c r="U27" s="7"/>
      <c r="V27" s="188">
        <f>SUM(R27:T27)</f>
        <v>271732200</v>
      </c>
    </row>
    <row r="28" spans="1:22" s="106" customFormat="1" ht="18.600000000000001" customHeight="1">
      <c r="A28" s="175" t="s">
        <v>132</v>
      </c>
      <c r="B28" s="2"/>
      <c r="C28" s="2"/>
      <c r="D28" s="21">
        <v>24</v>
      </c>
      <c r="E28" s="2"/>
      <c r="F28" s="188">
        <v>0</v>
      </c>
      <c r="G28" s="110"/>
      <c r="H28" s="188">
        <v>0</v>
      </c>
      <c r="I28" s="110"/>
      <c r="J28" s="188">
        <v>0</v>
      </c>
      <c r="K28" s="110"/>
      <c r="L28" s="188">
        <v>1850000</v>
      </c>
      <c r="M28" s="110"/>
      <c r="N28" s="188">
        <v>-1850000</v>
      </c>
      <c r="O28" s="110"/>
      <c r="P28" s="188">
        <v>0</v>
      </c>
      <c r="Q28" s="110"/>
      <c r="R28" s="188">
        <f t="shared" ref="R28:R30" si="0">SUM(F28:P28)</f>
        <v>0</v>
      </c>
      <c r="S28" s="7"/>
      <c r="T28" s="188">
        <v>0</v>
      </c>
      <c r="U28" s="7"/>
      <c r="V28" s="188">
        <f>SUM(R28:T28)</f>
        <v>0</v>
      </c>
    </row>
    <row r="29" spans="1:22" s="106" customFormat="1" ht="18.600000000000001" customHeight="1">
      <c r="A29" s="176" t="s">
        <v>135</v>
      </c>
      <c r="B29" s="2"/>
      <c r="C29" s="2"/>
      <c r="D29" s="21">
        <v>26</v>
      </c>
      <c r="E29" s="2"/>
      <c r="F29" s="188">
        <v>0</v>
      </c>
      <c r="G29" s="110"/>
      <c r="H29" s="188">
        <v>0</v>
      </c>
      <c r="I29" s="110"/>
      <c r="J29" s="188">
        <v>0</v>
      </c>
      <c r="K29" s="110"/>
      <c r="L29" s="188">
        <v>0</v>
      </c>
      <c r="M29" s="110"/>
      <c r="N29" s="188">
        <v>-31595500</v>
      </c>
      <c r="O29" s="110"/>
      <c r="P29" s="188">
        <v>0</v>
      </c>
      <c r="Q29" s="110"/>
      <c r="R29" s="188">
        <f t="shared" si="0"/>
        <v>-31595500</v>
      </c>
      <c r="S29" s="7"/>
      <c r="T29" s="188">
        <v>0</v>
      </c>
      <c r="U29" s="7"/>
      <c r="V29" s="188">
        <f>SUM(R29:T29)</f>
        <v>-31595500</v>
      </c>
    </row>
    <row r="30" spans="1:22" s="106" customFormat="1" ht="18.600000000000001" customHeight="1">
      <c r="A30" s="20" t="s">
        <v>98</v>
      </c>
      <c r="B30" s="20"/>
      <c r="C30" s="20"/>
      <c r="D30" s="21"/>
      <c r="E30" s="20"/>
      <c r="F30" s="190">
        <v>0</v>
      </c>
      <c r="G30" s="7"/>
      <c r="H30" s="190">
        <v>0</v>
      </c>
      <c r="I30" s="7"/>
      <c r="J30" s="190">
        <v>0</v>
      </c>
      <c r="K30" s="7"/>
      <c r="L30" s="190">
        <v>0</v>
      </c>
      <c r="M30" s="7"/>
      <c r="N30" s="190">
        <v>29158012</v>
      </c>
      <c r="O30" s="7"/>
      <c r="P30" s="190">
        <v>0</v>
      </c>
      <c r="Q30" s="7"/>
      <c r="R30" s="190">
        <f t="shared" si="0"/>
        <v>29158012</v>
      </c>
      <c r="S30" s="7"/>
      <c r="T30" s="190">
        <v>5219</v>
      </c>
      <c r="U30" s="7"/>
      <c r="V30" s="190">
        <f>SUM(R30:T30)</f>
        <v>29163231</v>
      </c>
    </row>
    <row r="31" spans="1:22" s="106" customFormat="1" ht="6" customHeight="1">
      <c r="A31" s="20"/>
      <c r="B31" s="20"/>
      <c r="C31" s="20"/>
      <c r="D31" s="20"/>
      <c r="E31" s="20"/>
      <c r="F31" s="188"/>
      <c r="G31" s="7"/>
      <c r="H31" s="188"/>
      <c r="I31" s="7"/>
      <c r="J31" s="188"/>
      <c r="K31" s="7"/>
      <c r="L31" s="188"/>
      <c r="M31" s="7"/>
      <c r="N31" s="188"/>
      <c r="O31" s="7"/>
      <c r="P31" s="188"/>
      <c r="Q31" s="7"/>
      <c r="R31" s="188"/>
      <c r="S31" s="7"/>
      <c r="T31" s="188"/>
      <c r="U31" s="7"/>
      <c r="V31" s="196"/>
    </row>
    <row r="32" spans="1:22" s="106" customFormat="1" ht="18.600000000000001" customHeight="1" thickBot="1">
      <c r="A32" s="31" t="s">
        <v>136</v>
      </c>
      <c r="B32" s="20"/>
      <c r="C32" s="20"/>
      <c r="D32" s="7"/>
      <c r="E32" s="7"/>
      <c r="F32" s="191">
        <f>SUM(F24:F30)</f>
        <v>158000000</v>
      </c>
      <c r="G32" s="7"/>
      <c r="H32" s="191">
        <f>SUM(H24:H30)</f>
        <v>228732200</v>
      </c>
      <c r="I32" s="7"/>
      <c r="J32" s="191">
        <f>SUM(J24:J30)</f>
        <v>1175732</v>
      </c>
      <c r="K32" s="7"/>
      <c r="L32" s="191">
        <f>SUM(L24:L30)</f>
        <v>8850000</v>
      </c>
      <c r="M32" s="7"/>
      <c r="N32" s="191">
        <f>SUM(N24:N30)</f>
        <v>23008916</v>
      </c>
      <c r="O32" s="7"/>
      <c r="P32" s="191">
        <f>SUM(P24:P30)</f>
        <v>-1502</v>
      </c>
      <c r="Q32" s="7"/>
      <c r="R32" s="191">
        <f>SUM(R24:R30)</f>
        <v>419765346</v>
      </c>
      <c r="S32" s="7"/>
      <c r="T32" s="191">
        <f>SUM(T24:T30)</f>
        <v>14472</v>
      </c>
      <c r="U32" s="7"/>
      <c r="V32" s="191">
        <f>SUM(V24:V30)</f>
        <v>419779818</v>
      </c>
    </row>
    <row r="33" spans="1:22" s="106" customFormat="1" ht="17.25" customHeight="1" thickTop="1">
      <c r="A33" s="31"/>
      <c r="B33" s="20"/>
      <c r="C33" s="20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s="106" customFormat="1" ht="15.75" customHeight="1">
      <c r="A34" s="31"/>
      <c r="B34" s="20"/>
      <c r="C34" s="2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s="106" customFormat="1" ht="16.5" customHeight="1">
      <c r="A35" s="31"/>
      <c r="B35" s="20"/>
      <c r="C35" s="20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s="20" customFormat="1" ht="16.899999999999999" customHeight="1">
      <c r="A36" s="111" t="s">
        <v>137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</row>
    <row r="37" spans="1:22" s="20" customFormat="1" ht="18.60000000000000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ht="21.95" customHeight="1">
      <c r="A38" s="112" t="s">
        <v>35</v>
      </c>
      <c r="B38" s="112"/>
      <c r="C38" s="112"/>
      <c r="D38" s="112"/>
      <c r="E38" s="112"/>
      <c r="F38" s="113"/>
      <c r="G38" s="113"/>
      <c r="H38" s="113"/>
      <c r="I38" s="113"/>
      <c r="J38" s="113"/>
      <c r="K38" s="113"/>
      <c r="L38" s="72"/>
      <c r="M38" s="114"/>
      <c r="N38" s="114"/>
      <c r="O38" s="114"/>
      <c r="P38" s="114"/>
      <c r="Q38" s="114"/>
      <c r="R38" s="114"/>
      <c r="S38" s="114"/>
      <c r="T38" s="72"/>
      <c r="U38" s="114"/>
      <c r="V38" s="72"/>
    </row>
  </sheetData>
  <mergeCells count="3">
    <mergeCell ref="F5:V5"/>
    <mergeCell ref="L8:N8"/>
    <mergeCell ref="F6:R6"/>
  </mergeCells>
  <pageMargins left="0.4" right="0.4" top="0.5" bottom="0.6" header="0.49" footer="0.4"/>
  <pageSetup paperSize="9" scale="85" firstPageNumber="11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N33"/>
  <sheetViews>
    <sheetView topLeftCell="A14" zoomScaleNormal="100" zoomScaleSheetLayoutView="79" workbookViewId="0">
      <selection activeCell="H37" sqref="H37"/>
    </sheetView>
  </sheetViews>
  <sheetFormatPr defaultColWidth="9.140625" defaultRowHeight="20.100000000000001" customHeight="1"/>
  <cols>
    <col min="1" max="2" width="1.7109375" style="115" customWidth="1"/>
    <col min="3" max="3" width="41.5703125" style="115" customWidth="1"/>
    <col min="4" max="4" width="8.7109375" style="115" customWidth="1"/>
    <col min="5" max="5" width="1.7109375" style="115" customWidth="1"/>
    <col min="6" max="6" width="16.42578125" style="116" customWidth="1"/>
    <col min="7" max="7" width="1.42578125" style="116" customWidth="1"/>
    <col min="8" max="8" width="16.42578125" style="116" customWidth="1"/>
    <col min="9" max="9" width="1.7109375" style="116" customWidth="1"/>
    <col min="10" max="10" width="18.7109375" style="117" customWidth="1"/>
    <col min="11" max="11" width="1.7109375" style="118" customWidth="1"/>
    <col min="12" max="12" width="15.7109375" style="117" customWidth="1"/>
    <col min="13" max="13" width="1.7109375" style="228" customWidth="1"/>
    <col min="14" max="14" width="15.7109375" style="117" customWidth="1"/>
    <col min="15" max="16384" width="9.140625" style="115"/>
  </cols>
  <sheetData>
    <row r="1" spans="1:14" s="87" customFormat="1" ht="19.5" customHeight="1">
      <c r="A1" s="87" t="s">
        <v>0</v>
      </c>
      <c r="B1" s="162"/>
      <c r="C1" s="162"/>
      <c r="F1" s="88"/>
      <c r="G1" s="88"/>
      <c r="H1" s="88"/>
      <c r="I1" s="88"/>
      <c r="J1" s="89"/>
      <c r="K1" s="90"/>
      <c r="L1" s="89"/>
      <c r="M1" s="163"/>
      <c r="N1" s="89"/>
    </row>
    <row r="2" spans="1:14" s="87" customFormat="1" ht="19.5" customHeight="1">
      <c r="A2" s="91" t="s">
        <v>138</v>
      </c>
      <c r="F2" s="88"/>
      <c r="G2" s="88"/>
      <c r="H2" s="88"/>
      <c r="I2" s="88"/>
      <c r="J2" s="89"/>
      <c r="K2" s="90"/>
      <c r="L2" s="89"/>
      <c r="M2" s="163"/>
      <c r="N2" s="89"/>
    </row>
    <row r="3" spans="1:14" s="87" customFormat="1" ht="19.5" customHeight="1">
      <c r="A3" s="92" t="s">
        <v>77</v>
      </c>
      <c r="B3" s="92"/>
      <c r="C3" s="92"/>
      <c r="D3" s="94"/>
      <c r="E3" s="95"/>
      <c r="F3" s="93"/>
      <c r="G3" s="93"/>
      <c r="H3" s="93"/>
      <c r="I3" s="93"/>
      <c r="J3" s="94"/>
      <c r="K3" s="95"/>
      <c r="L3" s="95"/>
      <c r="M3" s="164"/>
      <c r="N3" s="95"/>
    </row>
    <row r="4" spans="1:14" s="87" customFormat="1" ht="18.600000000000001" customHeight="1">
      <c r="A4" s="91"/>
      <c r="B4" s="91"/>
      <c r="C4" s="91"/>
      <c r="D4" s="97"/>
      <c r="E4" s="98"/>
      <c r="F4" s="96"/>
      <c r="G4" s="96"/>
      <c r="H4" s="96"/>
      <c r="I4" s="96"/>
      <c r="J4" s="97"/>
      <c r="K4" s="98"/>
      <c r="L4" s="98"/>
      <c r="M4" s="169"/>
      <c r="N4" s="98"/>
    </row>
    <row r="5" spans="1:14" s="87" customFormat="1" ht="18.600000000000001" customHeight="1">
      <c r="A5" s="8"/>
      <c r="B5" s="8"/>
      <c r="C5" s="8"/>
      <c r="D5" s="8"/>
      <c r="E5" s="8"/>
      <c r="F5" s="233" t="s">
        <v>4</v>
      </c>
      <c r="G5" s="233"/>
      <c r="H5" s="233"/>
      <c r="I5" s="233"/>
      <c r="J5" s="233"/>
      <c r="K5" s="233"/>
      <c r="L5" s="233"/>
      <c r="M5" s="233"/>
      <c r="N5" s="233"/>
    </row>
    <row r="6" spans="1:14" s="87" customFormat="1" ht="18.600000000000001" customHeight="1">
      <c r="A6" s="20"/>
      <c r="B6" s="20"/>
      <c r="C6" s="20"/>
      <c r="D6" s="7"/>
      <c r="E6" s="99"/>
      <c r="F6" s="7"/>
      <c r="G6" s="7"/>
      <c r="H6" s="7"/>
      <c r="I6" s="165"/>
      <c r="J6" s="233" t="s">
        <v>68</v>
      </c>
      <c r="K6" s="233"/>
      <c r="L6" s="233"/>
      <c r="M6" s="99"/>
      <c r="N6" s="7"/>
    </row>
    <row r="7" spans="1:14" s="106" customFormat="1" ht="18.600000000000001" customHeight="1">
      <c r="A7" s="8"/>
      <c r="B7" s="8"/>
      <c r="C7" s="8"/>
      <c r="D7" s="7"/>
      <c r="E7" s="99"/>
      <c r="F7" s="13" t="s">
        <v>139</v>
      </c>
      <c r="G7" s="13"/>
      <c r="H7" s="173" t="s">
        <v>115</v>
      </c>
      <c r="I7" s="166"/>
      <c r="J7" s="100" t="s">
        <v>111</v>
      </c>
      <c r="K7" s="101"/>
      <c r="L7" s="12"/>
      <c r="M7" s="102"/>
      <c r="N7" s="12" t="s">
        <v>121</v>
      </c>
    </row>
    <row r="8" spans="1:14" s="106" customFormat="1" ht="18.600000000000001" customHeight="1">
      <c r="A8" s="8"/>
      <c r="B8" s="8"/>
      <c r="C8" s="8"/>
      <c r="D8" s="7"/>
      <c r="E8" s="99"/>
      <c r="F8" s="13" t="s">
        <v>140</v>
      </c>
      <c r="G8" s="13"/>
      <c r="H8" s="173" t="s">
        <v>123</v>
      </c>
      <c r="I8" s="107"/>
      <c r="J8" s="167" t="s">
        <v>141</v>
      </c>
      <c r="K8" s="101"/>
      <c r="L8" s="12" t="s">
        <v>70</v>
      </c>
      <c r="M8" s="101"/>
      <c r="N8" s="12" t="s">
        <v>57</v>
      </c>
    </row>
    <row r="9" spans="1:14" s="106" customFormat="1" ht="18.600000000000001" customHeight="1">
      <c r="A9" s="20"/>
      <c r="B9" s="20"/>
      <c r="C9" s="20"/>
      <c r="D9" s="229" t="s">
        <v>7</v>
      </c>
      <c r="E9" s="99"/>
      <c r="F9" s="17" t="s">
        <v>8</v>
      </c>
      <c r="G9" s="13"/>
      <c r="H9" s="174" t="s">
        <v>8</v>
      </c>
      <c r="I9" s="107"/>
      <c r="J9" s="17" t="s">
        <v>8</v>
      </c>
      <c r="K9" s="101"/>
      <c r="L9" s="17" t="s">
        <v>8</v>
      </c>
      <c r="M9" s="101"/>
      <c r="N9" s="17" t="s">
        <v>8</v>
      </c>
    </row>
    <row r="10" spans="1:14" s="106" customFormat="1" ht="6" customHeight="1">
      <c r="A10" s="20"/>
      <c r="B10" s="20"/>
      <c r="C10" s="20"/>
      <c r="D10" s="5"/>
      <c r="E10" s="99"/>
      <c r="F10" s="7"/>
      <c r="G10" s="7"/>
      <c r="H10" s="7"/>
      <c r="I10" s="107"/>
      <c r="J10" s="7"/>
      <c r="K10" s="99"/>
      <c r="L10" s="7"/>
      <c r="M10" s="99"/>
      <c r="N10" s="7"/>
    </row>
    <row r="11" spans="1:14" s="106" customFormat="1" ht="18.600000000000001" customHeight="1">
      <c r="A11" s="31" t="s">
        <v>142</v>
      </c>
      <c r="B11" s="20"/>
      <c r="C11" s="20"/>
      <c r="D11" s="5"/>
      <c r="E11" s="99"/>
      <c r="F11" s="7">
        <v>100000000</v>
      </c>
      <c r="G11" s="7"/>
      <c r="H11" s="177">
        <v>0</v>
      </c>
      <c r="I11" s="7"/>
      <c r="J11" s="7">
        <v>4600000</v>
      </c>
      <c r="K11" s="7"/>
      <c r="L11" s="7">
        <v>23185116</v>
      </c>
      <c r="M11" s="7"/>
      <c r="N11" s="7">
        <f>SUM(F11:L11)</f>
        <v>127785116</v>
      </c>
    </row>
    <row r="12" spans="1:14" s="106" customFormat="1" ht="6" customHeight="1">
      <c r="A12" s="31"/>
      <c r="B12" s="20"/>
      <c r="C12" s="20"/>
      <c r="D12" s="5"/>
      <c r="E12" s="99"/>
      <c r="F12" s="7"/>
      <c r="G12" s="7"/>
      <c r="H12" s="178"/>
      <c r="I12" s="7"/>
      <c r="J12" s="7"/>
      <c r="K12" s="7"/>
      <c r="L12" s="7"/>
      <c r="M12" s="7"/>
      <c r="N12" s="7"/>
    </row>
    <row r="13" spans="1:14" s="106" customFormat="1" ht="18.600000000000001" customHeight="1">
      <c r="A13" s="31" t="s">
        <v>130</v>
      </c>
      <c r="B13" s="20"/>
      <c r="C13" s="20"/>
      <c r="D13" s="5"/>
      <c r="E13" s="99"/>
      <c r="F13" s="7"/>
      <c r="G13" s="7"/>
      <c r="H13" s="178"/>
      <c r="I13" s="7"/>
      <c r="J13" s="7"/>
      <c r="K13" s="7"/>
      <c r="L13" s="7"/>
      <c r="M13" s="7"/>
      <c r="N13" s="7"/>
    </row>
    <row r="14" spans="1:14" s="106" customFormat="1" ht="18.600000000000001" customHeight="1">
      <c r="A14" s="20" t="s">
        <v>131</v>
      </c>
      <c r="B14" s="20"/>
      <c r="C14" s="20"/>
      <c r="D14" s="5">
        <v>23</v>
      </c>
      <c r="E14" s="99"/>
      <c r="F14" s="7">
        <v>15000000</v>
      </c>
      <c r="G14" s="7"/>
      <c r="H14" s="177">
        <v>0</v>
      </c>
      <c r="I14" s="7"/>
      <c r="J14" s="7">
        <v>0</v>
      </c>
      <c r="K14" s="7"/>
      <c r="L14" s="7">
        <v>0</v>
      </c>
      <c r="M14" s="7"/>
      <c r="N14" s="7">
        <f>SUM(F14:L14)</f>
        <v>15000000</v>
      </c>
    </row>
    <row r="15" spans="1:14" s="106" customFormat="1" ht="18.600000000000001" customHeight="1">
      <c r="A15" s="181" t="s">
        <v>132</v>
      </c>
      <c r="B15" s="20"/>
      <c r="C15" s="20"/>
      <c r="D15" s="5">
        <v>24</v>
      </c>
      <c r="E15" s="99"/>
      <c r="F15" s="7">
        <v>0</v>
      </c>
      <c r="G15" s="7"/>
      <c r="H15" s="177">
        <v>0</v>
      </c>
      <c r="I15" s="7"/>
      <c r="J15" s="7">
        <v>2400000</v>
      </c>
      <c r="K15" s="7"/>
      <c r="L15" s="7">
        <v>-2400000</v>
      </c>
      <c r="M15" s="7"/>
      <c r="N15" s="7">
        <f>SUM(F15:L15)</f>
        <v>0</v>
      </c>
    </row>
    <row r="16" spans="1:14" s="106" customFormat="1" ht="18.600000000000001" customHeight="1">
      <c r="A16" s="20" t="s">
        <v>98</v>
      </c>
      <c r="B16" s="20"/>
      <c r="C16" s="20"/>
      <c r="D16" s="5"/>
      <c r="E16" s="99"/>
      <c r="F16" s="24">
        <v>0</v>
      </c>
      <c r="G16" s="7"/>
      <c r="H16" s="179">
        <v>0</v>
      </c>
      <c r="I16" s="7"/>
      <c r="J16" s="24">
        <v>0</v>
      </c>
      <c r="K16" s="7"/>
      <c r="L16" s="24">
        <v>43979090</v>
      </c>
      <c r="M16" s="7"/>
      <c r="N16" s="24">
        <f>SUM(F16:L16)</f>
        <v>43979090</v>
      </c>
    </row>
    <row r="17" spans="1:14" s="106" customFormat="1" ht="6" customHeight="1">
      <c r="A17" s="20"/>
      <c r="B17" s="20"/>
      <c r="C17" s="20"/>
      <c r="D17" s="5"/>
      <c r="E17" s="99"/>
      <c r="F17" s="7"/>
      <c r="G17" s="7"/>
      <c r="H17" s="177"/>
      <c r="I17" s="34"/>
      <c r="J17" s="7"/>
      <c r="K17" s="99"/>
      <c r="L17" s="7"/>
      <c r="M17" s="99"/>
      <c r="N17" s="7"/>
    </row>
    <row r="18" spans="1:14" s="106" customFormat="1" ht="18.600000000000001" customHeight="1" thickBot="1">
      <c r="A18" s="31" t="s">
        <v>133</v>
      </c>
      <c r="B18" s="20"/>
      <c r="C18" s="20"/>
      <c r="D18" s="5"/>
      <c r="E18" s="99"/>
      <c r="F18" s="25">
        <f>SUM(F11:F16)</f>
        <v>115000000</v>
      </c>
      <c r="G18" s="7"/>
      <c r="H18" s="180">
        <f>SUM(H11:H16)</f>
        <v>0</v>
      </c>
      <c r="I18" s="34"/>
      <c r="J18" s="25">
        <f>SUM(J11:J16)</f>
        <v>7000000</v>
      </c>
      <c r="K18" s="99"/>
      <c r="L18" s="25">
        <f>SUM(L11:L16)</f>
        <v>64764206</v>
      </c>
      <c r="M18" s="99"/>
      <c r="N18" s="25">
        <f>SUM(N11:N16)</f>
        <v>186764206</v>
      </c>
    </row>
    <row r="19" spans="1:14" s="106" customFormat="1" ht="15" customHeight="1" thickTop="1">
      <c r="A19" s="31"/>
      <c r="B19" s="20"/>
      <c r="C19" s="20"/>
      <c r="D19" s="5"/>
      <c r="E19" s="99"/>
      <c r="F19" s="7"/>
      <c r="G19" s="7"/>
      <c r="H19" s="178"/>
      <c r="I19" s="34"/>
      <c r="J19" s="7"/>
      <c r="K19" s="99"/>
      <c r="L19" s="7"/>
      <c r="M19" s="99"/>
      <c r="N19" s="7"/>
    </row>
    <row r="20" spans="1:14" s="106" customFormat="1" ht="18.600000000000001" customHeight="1">
      <c r="A20" s="31" t="s">
        <v>143</v>
      </c>
      <c r="B20" s="20"/>
      <c r="C20" s="20"/>
      <c r="D20" s="5"/>
      <c r="E20" s="99"/>
      <c r="F20" s="188">
        <v>115000000</v>
      </c>
      <c r="G20" s="7"/>
      <c r="H20" s="188">
        <v>0</v>
      </c>
      <c r="I20" s="7"/>
      <c r="J20" s="188">
        <v>7000000</v>
      </c>
      <c r="K20" s="7"/>
      <c r="L20" s="188">
        <v>64764206</v>
      </c>
      <c r="M20" s="7"/>
      <c r="N20" s="188">
        <f>SUM(F20:L20)</f>
        <v>186764206</v>
      </c>
    </row>
    <row r="21" spans="1:14" s="106" customFormat="1" ht="6" customHeight="1">
      <c r="A21" s="31"/>
      <c r="B21" s="20"/>
      <c r="C21" s="20"/>
      <c r="D21" s="5"/>
      <c r="E21" s="99"/>
      <c r="F21" s="188"/>
      <c r="G21" s="7"/>
      <c r="H21" s="188"/>
      <c r="I21" s="7"/>
      <c r="J21" s="188"/>
      <c r="K21" s="7"/>
      <c r="L21" s="188"/>
      <c r="M21" s="7"/>
      <c r="N21" s="188"/>
    </row>
    <row r="22" spans="1:14" s="106" customFormat="1" ht="18.600000000000001" customHeight="1">
      <c r="A22" s="31" t="s">
        <v>130</v>
      </c>
      <c r="B22" s="20"/>
      <c r="C22" s="20"/>
      <c r="D22" s="5"/>
      <c r="E22" s="99"/>
      <c r="F22" s="188"/>
      <c r="G22" s="7"/>
      <c r="H22" s="188"/>
      <c r="I22" s="7"/>
      <c r="J22" s="188"/>
      <c r="K22" s="7"/>
      <c r="L22" s="188"/>
      <c r="M22" s="7"/>
      <c r="N22" s="188"/>
    </row>
    <row r="23" spans="1:14" s="106" customFormat="1" ht="18.600000000000001" customHeight="1">
      <c r="A23" s="20" t="s">
        <v>131</v>
      </c>
      <c r="B23" s="20"/>
      <c r="C23" s="20"/>
      <c r="D23" s="5">
        <v>23</v>
      </c>
      <c r="E23" s="99"/>
      <c r="F23" s="188">
        <v>43000000</v>
      </c>
      <c r="G23" s="7"/>
      <c r="H23" s="188">
        <v>228732200</v>
      </c>
      <c r="I23" s="7"/>
      <c r="J23" s="188">
        <v>0</v>
      </c>
      <c r="K23" s="7"/>
      <c r="L23" s="188">
        <v>0</v>
      </c>
      <c r="M23" s="7"/>
      <c r="N23" s="188">
        <f t="shared" ref="N23:N25" si="0">SUM(F23:L23)</f>
        <v>271732200</v>
      </c>
    </row>
    <row r="24" spans="1:14" s="106" customFormat="1" ht="18.600000000000001" customHeight="1">
      <c r="A24" s="181" t="s">
        <v>132</v>
      </c>
      <c r="B24" s="20"/>
      <c r="C24" s="20"/>
      <c r="D24" s="5">
        <v>24</v>
      </c>
      <c r="E24" s="99"/>
      <c r="F24" s="188">
        <v>0</v>
      </c>
      <c r="G24" s="7"/>
      <c r="H24" s="188">
        <v>0</v>
      </c>
      <c r="I24" s="7"/>
      <c r="J24" s="188">
        <v>1850000</v>
      </c>
      <c r="K24" s="7"/>
      <c r="L24" s="188">
        <v>-1850000</v>
      </c>
      <c r="M24" s="7"/>
      <c r="N24" s="188">
        <f t="shared" si="0"/>
        <v>0</v>
      </c>
    </row>
    <row r="25" spans="1:14" s="106" customFormat="1" ht="18.600000000000001" customHeight="1">
      <c r="A25" s="176" t="s">
        <v>135</v>
      </c>
      <c r="B25" s="20"/>
      <c r="C25" s="20"/>
      <c r="D25" s="5">
        <v>26</v>
      </c>
      <c r="E25" s="99"/>
      <c r="F25" s="188">
        <v>0</v>
      </c>
      <c r="G25" s="7"/>
      <c r="H25" s="188">
        <v>0</v>
      </c>
      <c r="I25" s="7"/>
      <c r="J25" s="188">
        <v>0</v>
      </c>
      <c r="K25" s="7"/>
      <c r="L25" s="188">
        <v>-31595500</v>
      </c>
      <c r="M25" s="7"/>
      <c r="N25" s="188">
        <f t="shared" si="0"/>
        <v>-31595500</v>
      </c>
    </row>
    <row r="26" spans="1:14" s="106" customFormat="1" ht="18.600000000000001" customHeight="1">
      <c r="A26" s="20" t="s">
        <v>98</v>
      </c>
      <c r="B26" s="20"/>
      <c r="C26" s="20"/>
      <c r="D26" s="5"/>
      <c r="E26" s="99"/>
      <c r="F26" s="190">
        <v>0</v>
      </c>
      <c r="G26" s="7"/>
      <c r="H26" s="190">
        <v>0</v>
      </c>
      <c r="I26" s="7"/>
      <c r="J26" s="190">
        <v>0</v>
      </c>
      <c r="K26" s="7"/>
      <c r="L26" s="190">
        <v>36967017</v>
      </c>
      <c r="M26" s="7"/>
      <c r="N26" s="190">
        <f>SUM(F26:L26)</f>
        <v>36967017</v>
      </c>
    </row>
    <row r="27" spans="1:14" s="106" customFormat="1" ht="6" customHeight="1">
      <c r="A27" s="20"/>
      <c r="B27" s="20"/>
      <c r="C27" s="20"/>
      <c r="D27" s="5"/>
      <c r="E27" s="99"/>
      <c r="F27" s="188"/>
      <c r="G27" s="7"/>
      <c r="H27" s="188"/>
      <c r="I27" s="34"/>
      <c r="J27" s="188"/>
      <c r="K27" s="99"/>
      <c r="L27" s="188"/>
      <c r="M27" s="99"/>
      <c r="N27" s="188"/>
    </row>
    <row r="28" spans="1:14" s="106" customFormat="1" ht="18.600000000000001" customHeight="1" thickBot="1">
      <c r="A28" s="31" t="s">
        <v>136</v>
      </c>
      <c r="B28" s="20"/>
      <c r="C28" s="20"/>
      <c r="D28" s="5"/>
      <c r="E28" s="99"/>
      <c r="F28" s="191">
        <f>SUM(F20:F26)</f>
        <v>158000000</v>
      </c>
      <c r="G28" s="7"/>
      <c r="H28" s="191">
        <f>SUM(H20:H26)</f>
        <v>228732200</v>
      </c>
      <c r="I28" s="34"/>
      <c r="J28" s="191">
        <f>SUM(J20:J26)</f>
        <v>8850000</v>
      </c>
      <c r="K28" s="99"/>
      <c r="L28" s="191">
        <f>SUM(L20:L26)</f>
        <v>68285723</v>
      </c>
      <c r="M28" s="99"/>
      <c r="N28" s="191">
        <f>SUM(N20:N26)</f>
        <v>463867923</v>
      </c>
    </row>
    <row r="29" spans="1:14" s="106" customFormat="1" ht="16.5" customHeight="1" thickTop="1">
      <c r="A29" s="31"/>
      <c r="B29" s="20"/>
      <c r="C29" s="20"/>
      <c r="D29" s="5"/>
      <c r="E29" s="99"/>
      <c r="F29" s="7"/>
      <c r="G29" s="7"/>
      <c r="H29" s="7"/>
      <c r="I29" s="34"/>
      <c r="J29" s="7"/>
      <c r="K29" s="99"/>
      <c r="L29" s="7"/>
      <c r="M29" s="99"/>
      <c r="N29" s="7"/>
    </row>
    <row r="30" spans="1:14" s="106" customFormat="1" ht="15.75" customHeight="1">
      <c r="A30" s="31"/>
      <c r="B30" s="20"/>
      <c r="C30" s="20"/>
      <c r="D30" s="5"/>
      <c r="E30" s="99"/>
      <c r="F30" s="7"/>
      <c r="G30" s="7"/>
      <c r="H30" s="7"/>
      <c r="I30" s="34"/>
      <c r="J30" s="7"/>
      <c r="K30" s="99"/>
      <c r="L30" s="7"/>
      <c r="M30" s="99"/>
      <c r="N30" s="7"/>
    </row>
    <row r="31" spans="1:14" s="20" customFormat="1" ht="18.600000000000001" customHeight="1">
      <c r="A31" s="236" t="s">
        <v>144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</row>
    <row r="32" spans="1:14" s="20" customFormat="1" ht="18.600000000000001" customHeight="1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</row>
    <row r="33" spans="1:14" ht="21.95" customHeight="1">
      <c r="A33" s="112" t="s">
        <v>35</v>
      </c>
      <c r="B33" s="112"/>
      <c r="C33" s="112"/>
      <c r="D33" s="72"/>
      <c r="E33" s="114"/>
      <c r="F33" s="113"/>
      <c r="G33" s="113"/>
      <c r="H33" s="113"/>
      <c r="I33" s="113"/>
      <c r="J33" s="72"/>
      <c r="K33" s="114"/>
      <c r="L33" s="114"/>
      <c r="M33" s="168"/>
      <c r="N33" s="114"/>
    </row>
  </sheetData>
  <mergeCells count="3">
    <mergeCell ref="F5:N5"/>
    <mergeCell ref="J6:L6"/>
    <mergeCell ref="A31:N31"/>
  </mergeCells>
  <pageMargins left="0.7" right="0.7" top="0.5" bottom="0.6" header="0.49" footer="0.4"/>
  <pageSetup paperSize="9" firstPageNumber="12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K133"/>
  <sheetViews>
    <sheetView tabSelected="1" topLeftCell="A85" zoomScaleNormal="100" zoomScaleSheetLayoutView="76" workbookViewId="0">
      <selection activeCell="K133" sqref="K133"/>
    </sheetView>
  </sheetViews>
  <sheetFormatPr defaultColWidth="0.7109375" defaultRowHeight="21.75" customHeight="1"/>
  <cols>
    <col min="1" max="1" width="1.85546875" style="120" customWidth="1"/>
    <col min="2" max="2" width="43.42578125" style="120" customWidth="1"/>
    <col min="3" max="3" width="8.7109375" style="120" customWidth="1"/>
    <col min="4" max="4" width="0.85546875" style="120" customWidth="1"/>
    <col min="5" max="5" width="12.5703125" style="120" customWidth="1"/>
    <col min="6" max="6" width="0.85546875" style="120" customWidth="1"/>
    <col min="7" max="7" width="12.5703125" style="120" customWidth="1"/>
    <col min="8" max="8" width="0.85546875" style="120" customWidth="1"/>
    <col min="9" max="9" width="12.85546875" style="158" customWidth="1"/>
    <col min="10" max="10" width="0.85546875" style="120" customWidth="1"/>
    <col min="11" max="11" width="12.85546875" style="158" customWidth="1"/>
    <col min="12" max="132" width="9.140625" style="120" customWidth="1"/>
    <col min="133" max="133" width="1.42578125" style="120" customWidth="1"/>
    <col min="134" max="134" width="52.85546875" style="120" customWidth="1"/>
    <col min="135" max="135" width="7" style="120" bestFit="1" customWidth="1"/>
    <col min="136" max="136" width="0.7109375" style="120" customWidth="1"/>
    <col min="137" max="137" width="10.7109375" style="120" customWidth="1"/>
    <col min="138" max="16384" width="0.7109375" style="120"/>
  </cols>
  <sheetData>
    <row r="1" spans="1:11" ht="21.75" customHeight="1">
      <c r="A1" s="119" t="s">
        <v>0</v>
      </c>
      <c r="I1" s="121"/>
      <c r="K1" s="121"/>
    </row>
    <row r="2" spans="1:11" ht="21.75" customHeight="1">
      <c r="A2" s="122" t="s">
        <v>145</v>
      </c>
      <c r="B2" s="122"/>
      <c r="C2" s="122"/>
      <c r="I2" s="123"/>
      <c r="K2" s="123"/>
    </row>
    <row r="3" spans="1:11" ht="21.75" customHeight="1">
      <c r="A3" s="124" t="s">
        <v>77</v>
      </c>
      <c r="B3" s="124"/>
      <c r="C3" s="124"/>
      <c r="D3" s="125"/>
      <c r="E3" s="125"/>
      <c r="F3" s="125"/>
      <c r="G3" s="125"/>
      <c r="H3" s="125"/>
      <c r="I3" s="126"/>
      <c r="J3" s="125"/>
      <c r="K3" s="126"/>
    </row>
    <row r="4" spans="1:11" ht="21.75" customHeight="1">
      <c r="A4" s="127"/>
      <c r="B4" s="127"/>
      <c r="C4" s="127"/>
      <c r="D4" s="128"/>
      <c r="E4" s="128"/>
      <c r="F4" s="128"/>
      <c r="G4" s="128"/>
      <c r="H4" s="128"/>
      <c r="I4" s="129"/>
      <c r="J4" s="128"/>
      <c r="K4" s="129"/>
    </row>
    <row r="5" spans="1:11" ht="20.65" customHeight="1">
      <c r="A5" s="119"/>
      <c r="B5" s="119"/>
      <c r="C5" s="119"/>
      <c r="D5" s="130"/>
      <c r="E5" s="233" t="s">
        <v>3</v>
      </c>
      <c r="F5" s="233"/>
      <c r="G5" s="233"/>
      <c r="H5" s="19"/>
      <c r="I5" s="233" t="s">
        <v>4</v>
      </c>
      <c r="J5" s="233"/>
      <c r="K5" s="233"/>
    </row>
    <row r="6" spans="1:11" ht="20.65" customHeight="1">
      <c r="A6" s="119"/>
      <c r="B6" s="119"/>
      <c r="C6" s="119"/>
      <c r="D6" s="130"/>
      <c r="E6" s="131" t="s">
        <v>5</v>
      </c>
      <c r="F6" s="132"/>
      <c r="G6" s="131" t="s">
        <v>6</v>
      </c>
      <c r="H6" s="133"/>
      <c r="I6" s="131" t="s">
        <v>5</v>
      </c>
      <c r="J6" s="132"/>
      <c r="K6" s="131" t="s">
        <v>6</v>
      </c>
    </row>
    <row r="7" spans="1:11" ht="20.65" customHeight="1">
      <c r="A7" s="130"/>
      <c r="B7" s="130"/>
      <c r="C7" s="134" t="s">
        <v>7</v>
      </c>
      <c r="D7" s="135"/>
      <c r="E7" s="136" t="s">
        <v>8</v>
      </c>
      <c r="F7" s="135"/>
      <c r="G7" s="136" t="s">
        <v>8</v>
      </c>
      <c r="H7" s="133"/>
      <c r="I7" s="136" t="s">
        <v>8</v>
      </c>
      <c r="J7" s="132"/>
      <c r="K7" s="136" t="s">
        <v>8</v>
      </c>
    </row>
    <row r="8" spans="1:11" s="128" customFormat="1" ht="8.1" customHeight="1">
      <c r="A8" s="149"/>
      <c r="B8" s="149"/>
      <c r="C8" s="133"/>
      <c r="D8" s="135"/>
      <c r="E8" s="216"/>
      <c r="F8" s="135"/>
      <c r="G8" s="131"/>
      <c r="H8" s="133"/>
      <c r="I8" s="216"/>
      <c r="J8" s="132"/>
      <c r="K8" s="131"/>
    </row>
    <row r="9" spans="1:11" ht="20.65" customHeight="1">
      <c r="A9" s="137" t="s">
        <v>146</v>
      </c>
      <c r="B9" s="138"/>
      <c r="C9" s="138"/>
      <c r="E9" s="217"/>
      <c r="I9" s="219"/>
      <c r="K9" s="139"/>
    </row>
    <row r="10" spans="1:11" ht="20.65" customHeight="1">
      <c r="A10" s="138" t="s">
        <v>147</v>
      </c>
      <c r="B10" s="138"/>
      <c r="C10" s="138"/>
      <c r="E10" s="219">
        <v>37177400</v>
      </c>
      <c r="G10" s="139">
        <v>35208297</v>
      </c>
      <c r="I10" s="219">
        <v>44943917</v>
      </c>
      <c r="K10" s="139">
        <v>53664455</v>
      </c>
    </row>
    <row r="11" spans="1:11" ht="20.65" customHeight="1">
      <c r="A11" s="138" t="s">
        <v>148</v>
      </c>
      <c r="B11" s="138"/>
      <c r="C11" s="138"/>
      <c r="E11" s="219"/>
      <c r="G11" s="139"/>
      <c r="I11" s="219"/>
      <c r="K11" s="139"/>
    </row>
    <row r="12" spans="1:11" ht="20.65" customHeight="1">
      <c r="B12" s="120" t="s">
        <v>149</v>
      </c>
      <c r="C12" s="232">
        <v>16</v>
      </c>
      <c r="E12" s="219">
        <v>23099205</v>
      </c>
      <c r="G12" s="139">
        <v>21022075</v>
      </c>
      <c r="I12" s="219">
        <v>22186206</v>
      </c>
      <c r="K12" s="139">
        <v>20107044</v>
      </c>
    </row>
    <row r="13" spans="1:11" s="128" customFormat="1" ht="20.65" customHeight="1">
      <c r="A13" s="138"/>
      <c r="B13" s="138" t="s">
        <v>150</v>
      </c>
      <c r="C13" s="232">
        <v>18</v>
      </c>
      <c r="D13" s="140"/>
      <c r="E13" s="219">
        <v>1013461</v>
      </c>
      <c r="F13" s="140"/>
      <c r="G13" s="139">
        <v>1728255</v>
      </c>
      <c r="H13" s="140"/>
      <c r="I13" s="219">
        <v>982419</v>
      </c>
      <c r="J13" s="140"/>
      <c r="K13" s="139">
        <v>1697213</v>
      </c>
    </row>
    <row r="14" spans="1:11" s="128" customFormat="1" ht="20.65" customHeight="1">
      <c r="A14" s="138"/>
      <c r="B14" s="138" t="s">
        <v>151</v>
      </c>
      <c r="C14" s="232">
        <v>17</v>
      </c>
      <c r="D14" s="140"/>
      <c r="E14" s="219">
        <v>9155659</v>
      </c>
      <c r="F14" s="140"/>
      <c r="G14" s="139">
        <v>7526799</v>
      </c>
      <c r="H14" s="140"/>
      <c r="I14" s="219">
        <v>9155659</v>
      </c>
      <c r="J14" s="140"/>
      <c r="K14" s="139">
        <v>7526799</v>
      </c>
    </row>
    <row r="15" spans="1:11" s="128" customFormat="1" ht="20.65" customHeight="1">
      <c r="A15" s="138"/>
      <c r="B15" s="138" t="s">
        <v>152</v>
      </c>
      <c r="C15" s="232">
        <v>16</v>
      </c>
      <c r="D15" s="140"/>
      <c r="E15" s="219">
        <v>0</v>
      </c>
      <c r="F15" s="140"/>
      <c r="G15" s="139">
        <v>155705</v>
      </c>
      <c r="H15" s="140"/>
      <c r="I15" s="219">
        <v>0</v>
      </c>
      <c r="J15" s="140"/>
      <c r="K15" s="139">
        <v>155705</v>
      </c>
    </row>
    <row r="16" spans="1:11" s="128" customFormat="1" ht="20.65" customHeight="1">
      <c r="A16" s="138"/>
      <c r="B16" s="159" t="s">
        <v>153</v>
      </c>
      <c r="C16" s="232">
        <v>27</v>
      </c>
      <c r="D16" s="140"/>
      <c r="E16" s="219">
        <v>-929177</v>
      </c>
      <c r="F16" s="140"/>
      <c r="G16" s="139">
        <v>-1839762</v>
      </c>
      <c r="H16" s="140"/>
      <c r="I16" s="219">
        <v>-929177</v>
      </c>
      <c r="J16" s="140"/>
      <c r="K16" s="139">
        <v>-1839762</v>
      </c>
    </row>
    <row r="17" spans="1:11" s="128" customFormat="1" ht="20.65" customHeight="1">
      <c r="A17" s="138"/>
      <c r="B17" s="138" t="s">
        <v>92</v>
      </c>
      <c r="C17" s="232">
        <v>29</v>
      </c>
      <c r="D17" s="140"/>
      <c r="E17" s="219">
        <v>4134468.42</v>
      </c>
      <c r="F17" s="140"/>
      <c r="G17" s="139">
        <v>21406639</v>
      </c>
      <c r="H17" s="140"/>
      <c r="I17" s="219">
        <v>9064138</v>
      </c>
      <c r="J17" s="140"/>
      <c r="K17" s="139">
        <v>15241043</v>
      </c>
    </row>
    <row r="18" spans="1:11" s="128" customFormat="1" ht="20.65" customHeight="1">
      <c r="A18" s="138"/>
      <c r="B18" s="138" t="s">
        <v>154</v>
      </c>
      <c r="C18" s="232">
        <v>29</v>
      </c>
      <c r="D18" s="140"/>
      <c r="E18" s="219">
        <v>-110102</v>
      </c>
      <c r="F18" s="140"/>
      <c r="G18" s="139">
        <v>-55384</v>
      </c>
      <c r="H18" s="140"/>
      <c r="I18" s="219">
        <v>-110102</v>
      </c>
      <c r="J18" s="140"/>
      <c r="K18" s="139">
        <v>-55384</v>
      </c>
    </row>
    <row r="19" spans="1:11" s="128" customFormat="1" ht="20.65" customHeight="1">
      <c r="A19" s="138"/>
      <c r="B19" s="141" t="s">
        <v>155</v>
      </c>
      <c r="C19" s="232"/>
      <c r="D19" s="140"/>
      <c r="E19" s="225"/>
      <c r="I19" s="225"/>
    </row>
    <row r="20" spans="1:11" s="128" customFormat="1" ht="20.65" customHeight="1">
      <c r="A20" s="138"/>
      <c r="B20" s="141" t="s">
        <v>156</v>
      </c>
      <c r="C20" s="185">
        <v>11</v>
      </c>
      <c r="D20" s="140"/>
      <c r="E20" s="219">
        <v>427295</v>
      </c>
      <c r="F20" s="140"/>
      <c r="G20" s="139">
        <v>0</v>
      </c>
      <c r="H20" s="140"/>
      <c r="I20" s="219">
        <v>427295</v>
      </c>
      <c r="J20" s="140"/>
      <c r="K20" s="139">
        <v>0</v>
      </c>
    </row>
    <row r="21" spans="1:11" ht="20.65" customHeight="1">
      <c r="B21" s="141" t="s">
        <v>52</v>
      </c>
      <c r="C21" s="232">
        <v>22</v>
      </c>
      <c r="D21" s="128"/>
      <c r="E21" s="226">
        <v>3218018</v>
      </c>
      <c r="F21" s="128"/>
      <c r="G21" s="142">
        <v>2972469</v>
      </c>
      <c r="H21" s="128"/>
      <c r="I21" s="226">
        <v>2969399</v>
      </c>
      <c r="J21" s="128"/>
      <c r="K21" s="142">
        <v>2793272</v>
      </c>
    </row>
    <row r="22" spans="1:11" ht="20.65" customHeight="1">
      <c r="B22" s="120" t="s">
        <v>157</v>
      </c>
      <c r="C22" s="232">
        <v>27</v>
      </c>
      <c r="E22" s="219">
        <v>-1534647</v>
      </c>
      <c r="G22" s="139">
        <v>-1950749</v>
      </c>
      <c r="I22" s="219">
        <v>-5725702</v>
      </c>
      <c r="K22" s="139">
        <v>-5908195</v>
      </c>
    </row>
    <row r="23" spans="1:11" ht="20.65" customHeight="1">
      <c r="B23" s="120" t="s">
        <v>158</v>
      </c>
      <c r="C23" s="232">
        <v>28</v>
      </c>
      <c r="E23" s="219">
        <v>9768249</v>
      </c>
      <c r="G23" s="139">
        <v>16843699</v>
      </c>
      <c r="I23" s="219">
        <v>9443769</v>
      </c>
      <c r="K23" s="139">
        <v>15844744</v>
      </c>
    </row>
    <row r="24" spans="1:11" ht="20.65" customHeight="1">
      <c r="B24" s="120" t="s">
        <v>159</v>
      </c>
      <c r="C24" s="232"/>
      <c r="E24" s="219"/>
      <c r="G24" s="139"/>
      <c r="I24" s="219"/>
      <c r="K24" s="139"/>
    </row>
    <row r="25" spans="1:11" ht="20.65" customHeight="1">
      <c r="B25" s="141" t="s">
        <v>160</v>
      </c>
      <c r="C25" s="232"/>
      <c r="E25" s="219">
        <v>-131098225.42</v>
      </c>
      <c r="G25" s="139">
        <v>1129334</v>
      </c>
      <c r="I25" s="219">
        <v>-148903939</v>
      </c>
      <c r="K25" s="139">
        <v>-28418247</v>
      </c>
    </row>
    <row r="26" spans="1:11" ht="20.65" customHeight="1">
      <c r="B26" s="141" t="s">
        <v>161</v>
      </c>
      <c r="C26" s="232"/>
      <c r="E26" s="219">
        <v>4944143</v>
      </c>
      <c r="G26" s="139">
        <v>1468441</v>
      </c>
      <c r="I26" s="219">
        <v>4944143</v>
      </c>
      <c r="K26" s="139">
        <v>1468441</v>
      </c>
    </row>
    <row r="27" spans="1:11" ht="20.65" customHeight="1">
      <c r="B27" s="141" t="s">
        <v>162</v>
      </c>
      <c r="C27" s="232"/>
      <c r="E27" s="219">
        <v>-83192857</v>
      </c>
      <c r="G27" s="139">
        <v>946443</v>
      </c>
      <c r="I27" s="219">
        <v>-83138257</v>
      </c>
      <c r="K27" s="139">
        <v>529717</v>
      </c>
    </row>
    <row r="28" spans="1:11" ht="20.65" customHeight="1">
      <c r="B28" s="138" t="s">
        <v>163</v>
      </c>
      <c r="C28" s="232"/>
      <c r="E28" s="219">
        <v>-4005545</v>
      </c>
      <c r="G28" s="139">
        <v>517416</v>
      </c>
      <c r="I28" s="219">
        <v>-3165554</v>
      </c>
      <c r="K28" s="139">
        <v>618083</v>
      </c>
    </row>
    <row r="29" spans="1:11" ht="20.65" customHeight="1">
      <c r="B29" s="141" t="s">
        <v>164</v>
      </c>
      <c r="C29" s="232"/>
      <c r="E29" s="219">
        <v>-3282</v>
      </c>
      <c r="G29" s="139">
        <v>-2559</v>
      </c>
      <c r="I29" s="219">
        <v>196718</v>
      </c>
      <c r="K29" s="139">
        <v>-161453</v>
      </c>
    </row>
    <row r="30" spans="1:11" ht="20.65" customHeight="1">
      <c r="B30" s="143" t="s">
        <v>165</v>
      </c>
      <c r="C30" s="232"/>
      <c r="E30" s="219">
        <v>178372496</v>
      </c>
      <c r="G30" s="139">
        <v>41405701</v>
      </c>
      <c r="I30" s="219">
        <v>186829904</v>
      </c>
      <c r="K30" s="139">
        <v>71518759</v>
      </c>
    </row>
    <row r="31" spans="1:11" ht="20.65" customHeight="1">
      <c r="B31" s="143" t="s">
        <v>166</v>
      </c>
      <c r="C31" s="232"/>
      <c r="E31" s="219">
        <v>0</v>
      </c>
      <c r="G31" s="139">
        <v>2823647</v>
      </c>
      <c r="I31" s="219">
        <v>0</v>
      </c>
      <c r="K31" s="139">
        <v>2823647</v>
      </c>
    </row>
    <row r="32" spans="1:11" ht="20.65" customHeight="1">
      <c r="B32" s="141" t="s">
        <v>167</v>
      </c>
      <c r="C32" s="232"/>
      <c r="E32" s="219">
        <v>-4630107</v>
      </c>
      <c r="G32" s="139">
        <v>2526426</v>
      </c>
      <c r="I32" s="219">
        <v>-5594964</v>
      </c>
      <c r="K32" s="139">
        <v>4035696</v>
      </c>
    </row>
    <row r="33" spans="1:11" ht="21" customHeight="1">
      <c r="B33" s="141" t="s">
        <v>168</v>
      </c>
      <c r="C33" s="232">
        <v>22</v>
      </c>
      <c r="E33" s="227">
        <v>-559824</v>
      </c>
      <c r="G33" s="182">
        <v>0</v>
      </c>
      <c r="I33" s="222">
        <v>-559824</v>
      </c>
      <c r="K33" s="182">
        <v>0</v>
      </c>
    </row>
    <row r="34" spans="1:11" ht="8.1" customHeight="1">
      <c r="A34" s="138"/>
      <c r="B34" s="138"/>
      <c r="C34" s="232"/>
      <c r="E34" s="219"/>
      <c r="G34" s="139"/>
      <c r="I34" s="219"/>
      <c r="K34" s="139"/>
    </row>
    <row r="35" spans="1:11" ht="20.65" customHeight="1">
      <c r="A35" s="138" t="s">
        <v>169</v>
      </c>
      <c r="B35" s="138"/>
      <c r="C35" s="138"/>
      <c r="D35" s="139"/>
      <c r="E35" s="219">
        <f>SUM(E10:E33)</f>
        <v>45246628</v>
      </c>
      <c r="F35" s="139"/>
      <c r="G35" s="139">
        <f>SUM(G10:G33)</f>
        <v>153832892</v>
      </c>
      <c r="I35" s="219">
        <f>SUM(I10:I33)</f>
        <v>43016048</v>
      </c>
      <c r="K35" s="139">
        <f>SUM(K10:K33)</f>
        <v>161641577</v>
      </c>
    </row>
    <row r="36" spans="1:11" s="128" customFormat="1" ht="20.65" customHeight="1">
      <c r="A36" s="144" t="s">
        <v>170</v>
      </c>
      <c r="B36" s="138"/>
      <c r="C36" s="138"/>
      <c r="D36" s="120"/>
      <c r="E36" s="218">
        <v>-9330659</v>
      </c>
      <c r="F36" s="120"/>
      <c r="G36" s="139">
        <v>-14299349</v>
      </c>
      <c r="H36" s="120"/>
      <c r="I36" s="219">
        <v>-9152092</v>
      </c>
      <c r="J36" s="120"/>
      <c r="K36" s="139">
        <v>-13338485</v>
      </c>
    </row>
    <row r="37" spans="1:11" s="128" customFormat="1" ht="20.65" customHeight="1">
      <c r="A37" s="138" t="s">
        <v>171</v>
      </c>
      <c r="B37" s="138"/>
      <c r="C37" s="138"/>
      <c r="D37" s="120"/>
      <c r="E37" s="222">
        <v>-9289529</v>
      </c>
      <c r="F37" s="120"/>
      <c r="G37" s="147">
        <v>-16158815</v>
      </c>
      <c r="H37" s="120"/>
      <c r="I37" s="222">
        <v>-10012303</v>
      </c>
      <c r="J37" s="120"/>
      <c r="K37" s="147">
        <v>-14865720</v>
      </c>
    </row>
    <row r="38" spans="1:11" s="128" customFormat="1" ht="8.1" customHeight="1">
      <c r="A38" s="138"/>
      <c r="B38" s="138"/>
      <c r="C38" s="138"/>
      <c r="D38" s="120"/>
      <c r="E38" s="223"/>
      <c r="F38" s="120"/>
      <c r="G38" s="140"/>
      <c r="I38" s="223"/>
      <c r="K38" s="140"/>
    </row>
    <row r="39" spans="1:11" s="128" customFormat="1" ht="20.65" customHeight="1">
      <c r="A39" s="138" t="s">
        <v>172</v>
      </c>
      <c r="B39" s="138"/>
      <c r="C39" s="138"/>
      <c r="D39" s="140"/>
      <c r="E39" s="222">
        <f>SUM(E35:E37)</f>
        <v>26626440</v>
      </c>
      <c r="F39" s="140"/>
      <c r="G39" s="147">
        <f>SUM(G35:G37)</f>
        <v>123374728</v>
      </c>
      <c r="H39" s="140"/>
      <c r="I39" s="222">
        <f>SUM(I35:I37)</f>
        <v>23851653</v>
      </c>
      <c r="J39" s="140"/>
      <c r="K39" s="147">
        <f>SUM(K35:K37)</f>
        <v>133437372</v>
      </c>
    </row>
    <row r="40" spans="1:11" s="128" customFormat="1" ht="20.65" customHeight="1">
      <c r="A40" s="138"/>
      <c r="B40" s="138"/>
      <c r="C40" s="138"/>
      <c r="D40" s="140"/>
      <c r="E40" s="140"/>
      <c r="F40" s="140"/>
      <c r="G40" s="140"/>
      <c r="H40" s="140"/>
      <c r="I40" s="140"/>
      <c r="J40" s="140"/>
      <c r="K40" s="140"/>
    </row>
    <row r="41" spans="1:11" s="128" customFormat="1" ht="20.65" customHeight="1">
      <c r="A41" s="138"/>
      <c r="B41" s="138"/>
      <c r="C41" s="138"/>
      <c r="D41" s="140"/>
      <c r="E41" s="140"/>
      <c r="F41" s="140"/>
      <c r="G41" s="140"/>
      <c r="H41" s="140"/>
      <c r="I41" s="140"/>
      <c r="J41" s="140"/>
      <c r="K41" s="140"/>
    </row>
    <row r="42" spans="1:11" s="128" customFormat="1" ht="20.65" customHeight="1">
      <c r="A42" s="237" t="s">
        <v>144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</row>
    <row r="43" spans="1:11" s="20" customFormat="1" ht="21.75" customHeight="1"/>
    <row r="44" spans="1:11" s="20" customFormat="1" ht="18.600000000000001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</row>
    <row r="45" spans="1:11" s="128" customFormat="1" ht="22.15" customHeight="1">
      <c r="A45" s="148" t="s">
        <v>35</v>
      </c>
      <c r="B45" s="148"/>
      <c r="C45" s="148"/>
      <c r="D45" s="125"/>
      <c r="E45" s="125"/>
      <c r="F45" s="125"/>
      <c r="G45" s="125"/>
      <c r="H45" s="125"/>
      <c r="I45" s="147"/>
      <c r="J45" s="125"/>
      <c r="K45" s="147"/>
    </row>
    <row r="46" spans="1:11" ht="21.75" customHeight="1">
      <c r="A46" s="119" t="s">
        <v>0</v>
      </c>
      <c r="B46" s="149"/>
      <c r="C46" s="149"/>
      <c r="D46" s="128"/>
      <c r="E46" s="128"/>
      <c r="F46" s="128"/>
      <c r="G46" s="128"/>
      <c r="H46" s="128"/>
      <c r="I46" s="140"/>
      <c r="J46" s="128"/>
      <c r="K46" s="140"/>
    </row>
    <row r="47" spans="1:11" ht="21.75" customHeight="1">
      <c r="A47" s="122" t="s">
        <v>173</v>
      </c>
      <c r="B47" s="149"/>
      <c r="C47" s="149"/>
      <c r="D47" s="128"/>
      <c r="E47" s="128"/>
      <c r="F47" s="128"/>
      <c r="G47" s="128"/>
      <c r="H47" s="128"/>
      <c r="I47" s="140"/>
      <c r="J47" s="128"/>
      <c r="K47" s="140"/>
    </row>
    <row r="48" spans="1:11" s="128" customFormat="1" ht="21.75" customHeight="1">
      <c r="A48" s="124" t="s">
        <v>77</v>
      </c>
      <c r="B48" s="148"/>
      <c r="C48" s="148"/>
      <c r="D48" s="125"/>
      <c r="E48" s="125"/>
      <c r="F48" s="125"/>
      <c r="G48" s="125"/>
      <c r="H48" s="125"/>
      <c r="I48" s="147"/>
      <c r="J48" s="125"/>
      <c r="K48" s="147"/>
    </row>
    <row r="49" spans="1:11" s="128" customFormat="1" ht="21.75" customHeight="1">
      <c r="A49" s="127"/>
      <c r="B49" s="149"/>
      <c r="C49" s="149"/>
      <c r="I49" s="140"/>
      <c r="K49" s="140"/>
    </row>
    <row r="50" spans="1:11" s="128" customFormat="1" ht="20.65" customHeight="1">
      <c r="A50" s="149"/>
      <c r="B50" s="149"/>
      <c r="C50" s="119"/>
      <c r="D50" s="130"/>
      <c r="E50" s="233" t="s">
        <v>3</v>
      </c>
      <c r="F50" s="233"/>
      <c r="G50" s="233"/>
      <c r="H50" s="19"/>
      <c r="I50" s="233" t="s">
        <v>4</v>
      </c>
      <c r="J50" s="233"/>
      <c r="K50" s="233"/>
    </row>
    <row r="51" spans="1:11" s="128" customFormat="1" ht="20.65" customHeight="1">
      <c r="A51" s="149"/>
      <c r="B51" s="149"/>
      <c r="C51" s="119"/>
      <c r="D51" s="130"/>
      <c r="E51" s="131" t="s">
        <v>5</v>
      </c>
      <c r="F51" s="132"/>
      <c r="G51" s="131" t="s">
        <v>6</v>
      </c>
      <c r="H51" s="133"/>
      <c r="I51" s="131" t="s">
        <v>5</v>
      </c>
      <c r="J51" s="132"/>
      <c r="K51" s="131" t="s">
        <v>6</v>
      </c>
    </row>
    <row r="52" spans="1:11" s="128" customFormat="1" ht="20.65" customHeight="1">
      <c r="A52" s="149"/>
      <c r="B52" s="149"/>
      <c r="C52" s="134" t="s">
        <v>7</v>
      </c>
      <c r="D52" s="135"/>
      <c r="E52" s="136" t="s">
        <v>8</v>
      </c>
      <c r="F52" s="135"/>
      <c r="G52" s="136" t="s">
        <v>8</v>
      </c>
      <c r="H52" s="133"/>
      <c r="I52" s="136" t="s">
        <v>8</v>
      </c>
      <c r="J52" s="132"/>
      <c r="K52" s="136" t="s">
        <v>8</v>
      </c>
    </row>
    <row r="53" spans="1:11" s="128" customFormat="1" ht="8.1" customHeight="1">
      <c r="A53" s="149"/>
      <c r="B53" s="149"/>
      <c r="C53" s="133"/>
      <c r="D53" s="135"/>
      <c r="E53" s="216"/>
      <c r="F53" s="135"/>
      <c r="G53" s="131"/>
      <c r="H53" s="133"/>
      <c r="I53" s="216"/>
      <c r="J53" s="132"/>
      <c r="K53" s="131"/>
    </row>
    <row r="54" spans="1:11" s="128" customFormat="1" ht="20.65" customHeight="1">
      <c r="A54" s="137" t="s">
        <v>174</v>
      </c>
      <c r="B54" s="137"/>
      <c r="C54" s="137"/>
      <c r="D54" s="120"/>
      <c r="E54" s="217"/>
      <c r="F54" s="120"/>
      <c r="G54" s="120"/>
      <c r="H54" s="120"/>
      <c r="I54" s="223"/>
      <c r="J54" s="120"/>
      <c r="K54" s="140"/>
    </row>
    <row r="55" spans="1:11" s="128" customFormat="1" ht="20.65" customHeight="1">
      <c r="A55" s="120" t="s">
        <v>175</v>
      </c>
      <c r="B55" s="137"/>
      <c r="C55" s="137"/>
      <c r="D55" s="120"/>
      <c r="E55" s="217"/>
      <c r="F55" s="120"/>
      <c r="G55" s="120"/>
      <c r="H55" s="120"/>
      <c r="I55" s="223"/>
      <c r="J55" s="120"/>
      <c r="K55" s="140"/>
    </row>
    <row r="56" spans="1:11" s="128" customFormat="1" ht="20.65" customHeight="1">
      <c r="A56" s="137"/>
      <c r="B56" s="138" t="s">
        <v>20</v>
      </c>
      <c r="C56" s="232"/>
      <c r="D56" s="120"/>
      <c r="E56" s="218">
        <v>-5575</v>
      </c>
      <c r="F56" s="170"/>
      <c r="G56" s="146">
        <v>-126250</v>
      </c>
      <c r="H56" s="170"/>
      <c r="I56" s="218">
        <v>-5575</v>
      </c>
      <c r="J56" s="170"/>
      <c r="K56" s="146">
        <v>-126250</v>
      </c>
    </row>
    <row r="57" spans="1:11" ht="20.65" customHeight="1">
      <c r="A57" s="120" t="s">
        <v>175</v>
      </c>
      <c r="B57" s="141"/>
      <c r="C57" s="232"/>
      <c r="E57" s="219"/>
      <c r="G57" s="139"/>
      <c r="I57" s="219"/>
      <c r="K57" s="139"/>
    </row>
    <row r="58" spans="1:11" ht="20.65" customHeight="1">
      <c r="B58" s="141" t="s">
        <v>176</v>
      </c>
      <c r="C58" s="232"/>
      <c r="E58" s="218">
        <v>-150000000</v>
      </c>
      <c r="F58" s="170"/>
      <c r="G58" s="146">
        <v>0</v>
      </c>
      <c r="H58" s="170"/>
      <c r="I58" s="218">
        <v>-150000000</v>
      </c>
      <c r="J58" s="170"/>
      <c r="K58" s="146">
        <v>0</v>
      </c>
    </row>
    <row r="59" spans="1:11" s="128" customFormat="1" ht="20.65" customHeight="1">
      <c r="A59" s="120" t="s">
        <v>177</v>
      </c>
      <c r="B59" s="120"/>
      <c r="C59" s="150"/>
      <c r="E59" s="218">
        <v>-24521600</v>
      </c>
      <c r="G59" s="146">
        <v>-85591530</v>
      </c>
      <c r="I59" s="218">
        <v>-24519980</v>
      </c>
      <c r="K59" s="146">
        <v>-85585530</v>
      </c>
    </row>
    <row r="60" spans="1:11" s="128" customFormat="1" ht="20.65" customHeight="1">
      <c r="A60" s="120" t="s">
        <v>178</v>
      </c>
      <c r="B60" s="120"/>
      <c r="C60" s="150"/>
      <c r="E60" s="218">
        <v>-91208</v>
      </c>
      <c r="G60" s="146">
        <v>-443097</v>
      </c>
      <c r="I60" s="218">
        <v>-91208</v>
      </c>
      <c r="K60" s="146">
        <v>-443097</v>
      </c>
    </row>
    <row r="61" spans="1:11" s="128" customFormat="1" ht="20.65" customHeight="1">
      <c r="A61" s="183" t="s">
        <v>179</v>
      </c>
      <c r="B61" s="120"/>
      <c r="C61" s="150"/>
      <c r="E61" s="218">
        <v>-10000000</v>
      </c>
      <c r="G61" s="146">
        <v>39119500</v>
      </c>
      <c r="I61" s="218">
        <v>-10000000</v>
      </c>
      <c r="K61" s="146">
        <v>39119500</v>
      </c>
    </row>
    <row r="62" spans="1:11" s="128" customFormat="1" ht="20.65" customHeight="1">
      <c r="A62" s="120" t="s">
        <v>180</v>
      </c>
      <c r="B62" s="137"/>
      <c r="C62" s="150">
        <v>15</v>
      </c>
      <c r="D62" s="120"/>
      <c r="E62" s="218">
        <v>0</v>
      </c>
      <c r="G62" s="146">
        <v>0</v>
      </c>
      <c r="I62" s="218">
        <v>0</v>
      </c>
      <c r="K62" s="146">
        <v>-7499850</v>
      </c>
    </row>
    <row r="63" spans="1:11" s="128" customFormat="1" ht="20.65" customHeight="1">
      <c r="A63" s="120" t="s">
        <v>181</v>
      </c>
      <c r="B63" s="137"/>
      <c r="C63" s="150">
        <v>32</v>
      </c>
      <c r="D63" s="120"/>
      <c r="E63" s="218">
        <v>0</v>
      </c>
      <c r="G63" s="146">
        <v>0</v>
      </c>
      <c r="I63" s="218">
        <v>-18111000</v>
      </c>
      <c r="K63" s="146">
        <v>-21735308</v>
      </c>
    </row>
    <row r="64" spans="1:11" s="128" customFormat="1" ht="20.65" customHeight="1">
      <c r="A64" s="120" t="s">
        <v>182</v>
      </c>
      <c r="B64" s="120"/>
      <c r="C64" s="150">
        <v>32</v>
      </c>
      <c r="E64" s="218">
        <v>0</v>
      </c>
      <c r="G64" s="146">
        <v>0</v>
      </c>
      <c r="I64" s="218">
        <v>26530369</v>
      </c>
      <c r="K64" s="146">
        <v>0</v>
      </c>
    </row>
    <row r="65" spans="1:11" s="128" customFormat="1" ht="20.65" customHeight="1">
      <c r="A65" s="120" t="s">
        <v>183</v>
      </c>
      <c r="B65" s="120"/>
      <c r="C65" s="150"/>
      <c r="E65" s="218">
        <v>1459320</v>
      </c>
      <c r="G65" s="146">
        <v>1847122</v>
      </c>
      <c r="I65" s="218">
        <v>1459320</v>
      </c>
      <c r="K65" s="146">
        <v>1847122</v>
      </c>
    </row>
    <row r="66" spans="1:11" s="128" customFormat="1" ht="20.65" customHeight="1">
      <c r="A66" s="120" t="s">
        <v>184</v>
      </c>
      <c r="B66" s="120"/>
      <c r="C66" s="150"/>
      <c r="E66" s="220">
        <v>1570977</v>
      </c>
      <c r="G66" s="145">
        <v>2093867</v>
      </c>
      <c r="I66" s="220">
        <v>6329500</v>
      </c>
      <c r="K66" s="145">
        <v>2067816</v>
      </c>
    </row>
    <row r="67" spans="1:11" s="128" customFormat="1" ht="8.1" customHeight="1">
      <c r="A67" s="149"/>
      <c r="B67" s="149"/>
      <c r="C67" s="150"/>
      <c r="E67" s="221"/>
      <c r="G67" s="151"/>
      <c r="I67" s="221"/>
      <c r="K67" s="151"/>
    </row>
    <row r="68" spans="1:11" s="128" customFormat="1" ht="20.65" customHeight="1">
      <c r="A68" s="152" t="s">
        <v>185</v>
      </c>
      <c r="B68" s="152"/>
      <c r="C68" s="150"/>
      <c r="E68" s="222">
        <f>SUM(E54:E66)</f>
        <v>-181588086</v>
      </c>
      <c r="G68" s="147">
        <f>SUM(G54:G66)</f>
        <v>-43100388</v>
      </c>
      <c r="I68" s="222">
        <f>SUM(I54:I66)</f>
        <v>-168408574</v>
      </c>
      <c r="K68" s="147">
        <f>SUM(K54:K66)</f>
        <v>-72355597</v>
      </c>
    </row>
    <row r="69" spans="1:11" s="128" customFormat="1" ht="20.65" customHeight="1">
      <c r="A69" s="149"/>
      <c r="B69" s="149"/>
      <c r="C69" s="150"/>
      <c r="E69" s="223"/>
      <c r="G69" s="140"/>
      <c r="I69" s="223"/>
      <c r="K69" s="140"/>
    </row>
    <row r="70" spans="1:11" s="128" customFormat="1" ht="20.65" customHeight="1">
      <c r="A70" s="153" t="s">
        <v>186</v>
      </c>
      <c r="B70" s="154"/>
      <c r="C70" s="150"/>
      <c r="E70" s="223"/>
      <c r="G70" s="140"/>
      <c r="I70" s="223"/>
      <c r="K70" s="140"/>
    </row>
    <row r="71" spans="1:11" s="128" customFormat="1" ht="20.65" customHeight="1">
      <c r="A71" s="184" t="s">
        <v>187</v>
      </c>
      <c r="B71" s="154"/>
      <c r="C71" s="150">
        <v>23</v>
      </c>
      <c r="E71" s="223">
        <v>279500000</v>
      </c>
      <c r="G71" s="140">
        <v>15000000</v>
      </c>
      <c r="I71" s="223">
        <v>279500000</v>
      </c>
      <c r="K71" s="140">
        <v>15000000</v>
      </c>
    </row>
    <row r="72" spans="1:11" s="128" customFormat="1" ht="20.65" customHeight="1">
      <c r="A72" s="184" t="s">
        <v>188</v>
      </c>
      <c r="B72" s="154"/>
      <c r="C72" s="150">
        <v>23</v>
      </c>
      <c r="E72" s="223">
        <v>-9709750</v>
      </c>
      <c r="G72" s="140">
        <v>0</v>
      </c>
      <c r="I72" s="223">
        <v>-9709750</v>
      </c>
      <c r="K72" s="140">
        <v>0</v>
      </c>
    </row>
    <row r="73" spans="1:11" s="128" customFormat="1" ht="20.65" customHeight="1">
      <c r="A73" s="149" t="s">
        <v>189</v>
      </c>
      <c r="B73" s="149"/>
      <c r="C73" s="150"/>
      <c r="E73" s="223">
        <v>115363801</v>
      </c>
      <c r="G73" s="140">
        <v>275266558</v>
      </c>
      <c r="I73" s="223">
        <v>115363801</v>
      </c>
      <c r="K73" s="140">
        <v>275266558</v>
      </c>
    </row>
    <row r="74" spans="1:11" s="128" customFormat="1" ht="20.65" customHeight="1">
      <c r="A74" s="149" t="s">
        <v>190</v>
      </c>
      <c r="B74" s="149"/>
      <c r="C74" s="150"/>
      <c r="E74" s="223">
        <v>-108515516</v>
      </c>
      <c r="G74" s="140">
        <v>-319052553</v>
      </c>
      <c r="I74" s="223">
        <v>-108515516</v>
      </c>
      <c r="K74" s="140">
        <v>-304376002</v>
      </c>
    </row>
    <row r="75" spans="1:11" s="128" customFormat="1" ht="20.65" customHeight="1">
      <c r="A75" s="149" t="s">
        <v>191</v>
      </c>
      <c r="B75" s="149"/>
      <c r="C75" s="150">
        <v>20.3</v>
      </c>
      <c r="E75" s="223">
        <v>2045510</v>
      </c>
      <c r="G75" s="140">
        <v>60184333</v>
      </c>
      <c r="I75" s="223">
        <v>2045510</v>
      </c>
      <c r="K75" s="140">
        <v>54784333</v>
      </c>
    </row>
    <row r="76" spans="1:11" s="128" customFormat="1" ht="20.65" customHeight="1">
      <c r="A76" s="149" t="s">
        <v>192</v>
      </c>
      <c r="B76" s="149"/>
      <c r="C76" s="150">
        <v>20.3</v>
      </c>
      <c r="E76" s="223">
        <v>-18146525</v>
      </c>
      <c r="G76" s="140">
        <v>-16902356</v>
      </c>
      <c r="I76" s="223">
        <v>-18146525</v>
      </c>
      <c r="K76" s="140">
        <v>-16902356</v>
      </c>
    </row>
    <row r="77" spans="1:11" s="128" customFormat="1" ht="20.65" customHeight="1">
      <c r="A77" s="149" t="s">
        <v>193</v>
      </c>
      <c r="B77" s="149"/>
      <c r="C77" s="150">
        <v>20.3</v>
      </c>
      <c r="E77" s="223">
        <v>0</v>
      </c>
      <c r="G77" s="140">
        <v>-600000</v>
      </c>
      <c r="I77" s="223">
        <v>0</v>
      </c>
      <c r="K77" s="140">
        <v>-600000</v>
      </c>
    </row>
    <row r="78" spans="1:11" s="128" customFormat="1" ht="20.65" customHeight="1">
      <c r="A78" s="128" t="s">
        <v>194</v>
      </c>
      <c r="B78" s="154"/>
      <c r="C78" s="150">
        <v>20.399999999999999</v>
      </c>
      <c r="E78" s="223">
        <v>-23472264</v>
      </c>
      <c r="G78" s="140">
        <v>-22926403</v>
      </c>
      <c r="I78" s="223">
        <v>-23063396</v>
      </c>
      <c r="K78" s="140">
        <v>-22552192</v>
      </c>
    </row>
    <row r="79" spans="1:11" s="128" customFormat="1" ht="20.65" customHeight="1">
      <c r="A79" s="155" t="s">
        <v>195</v>
      </c>
      <c r="C79" s="150">
        <v>26</v>
      </c>
      <c r="E79" s="223">
        <v>-31595500</v>
      </c>
      <c r="G79" s="140">
        <v>-7400000</v>
      </c>
      <c r="I79" s="223">
        <v>-31595500</v>
      </c>
      <c r="K79" s="140">
        <v>-7400000</v>
      </c>
    </row>
    <row r="80" spans="1:11" s="128" customFormat="1" ht="20.65" customHeight="1">
      <c r="A80" s="155" t="s">
        <v>196</v>
      </c>
      <c r="C80" s="150"/>
      <c r="E80" s="223"/>
      <c r="G80" s="140"/>
      <c r="I80" s="223"/>
      <c r="K80" s="140"/>
    </row>
    <row r="81" spans="1:11" s="128" customFormat="1" ht="20.65" customHeight="1">
      <c r="A81" s="155"/>
      <c r="B81" s="128" t="s">
        <v>197</v>
      </c>
      <c r="C81" s="150"/>
      <c r="E81" s="222">
        <v>0</v>
      </c>
      <c r="G81" s="147">
        <v>150</v>
      </c>
      <c r="I81" s="222">
        <v>0</v>
      </c>
      <c r="K81" s="147">
        <v>0</v>
      </c>
    </row>
    <row r="82" spans="1:11" ht="8.1" customHeight="1">
      <c r="A82" s="149"/>
      <c r="B82" s="149"/>
      <c r="C82" s="150"/>
      <c r="D82" s="128"/>
      <c r="E82" s="223"/>
      <c r="F82" s="128"/>
      <c r="G82" s="140"/>
      <c r="H82" s="128"/>
      <c r="I82" s="223"/>
      <c r="J82" s="128"/>
      <c r="K82" s="140"/>
    </row>
    <row r="83" spans="1:11" ht="20.65" customHeight="1">
      <c r="A83" s="155" t="s">
        <v>198</v>
      </c>
      <c r="B83" s="149"/>
      <c r="C83" s="150"/>
      <c r="D83" s="128"/>
      <c r="E83" s="222">
        <f>SUM(E71:E81)</f>
        <v>205469756</v>
      </c>
      <c r="F83" s="128"/>
      <c r="G83" s="147">
        <f>SUM(G71:G81)</f>
        <v>-16430271</v>
      </c>
      <c r="H83" s="128"/>
      <c r="I83" s="222">
        <f>SUM(I71:I81)</f>
        <v>205878624</v>
      </c>
      <c r="J83" s="128"/>
      <c r="K83" s="147">
        <f>SUM(K71:K81)</f>
        <v>-6779659</v>
      </c>
    </row>
    <row r="84" spans="1:11" ht="18.75" customHeight="1">
      <c r="A84" s="149"/>
      <c r="B84" s="149"/>
      <c r="C84" s="150"/>
      <c r="D84" s="128"/>
      <c r="E84" s="140"/>
      <c r="F84" s="128"/>
      <c r="G84" s="140"/>
      <c r="H84" s="128"/>
      <c r="I84" s="140"/>
      <c r="J84" s="128"/>
      <c r="K84" s="140"/>
    </row>
    <row r="85" spans="1:11" ht="19.5" customHeight="1">
      <c r="A85" s="149"/>
      <c r="B85" s="149"/>
      <c r="C85" s="150"/>
      <c r="D85" s="128"/>
      <c r="E85" s="140"/>
      <c r="F85" s="128"/>
      <c r="G85" s="140"/>
      <c r="H85" s="128"/>
      <c r="I85" s="140"/>
      <c r="J85" s="128"/>
      <c r="K85" s="140"/>
    </row>
    <row r="86" spans="1:11" ht="22.5" customHeight="1">
      <c r="A86" s="149"/>
      <c r="B86" s="149"/>
      <c r="C86" s="150"/>
      <c r="D86" s="128"/>
      <c r="E86" s="140"/>
      <c r="F86" s="128"/>
      <c r="G86" s="140"/>
      <c r="H86" s="128"/>
      <c r="I86" s="140"/>
      <c r="J86" s="128"/>
      <c r="K86" s="140"/>
    </row>
    <row r="87" spans="1:11" s="20" customFormat="1" ht="21.75" customHeight="1">
      <c r="A87" s="237" t="s">
        <v>144</v>
      </c>
      <c r="B87" s="237"/>
      <c r="C87" s="237"/>
      <c r="D87" s="237"/>
      <c r="E87" s="237"/>
      <c r="F87" s="237"/>
      <c r="G87" s="237"/>
      <c r="H87" s="237"/>
      <c r="I87" s="237"/>
      <c r="J87" s="237"/>
      <c r="K87" s="237"/>
    </row>
    <row r="88" spans="1:11" s="20" customFormat="1" ht="21.75" customHeight="1">
      <c r="A88" s="232"/>
      <c r="B88" s="232"/>
      <c r="C88" s="232"/>
      <c r="D88" s="232"/>
      <c r="E88" s="232"/>
      <c r="F88" s="232"/>
      <c r="G88" s="232"/>
      <c r="H88" s="232"/>
      <c r="I88" s="232"/>
      <c r="J88" s="232"/>
      <c r="K88" s="232"/>
    </row>
    <row r="89" spans="1:11" s="20" customFormat="1" ht="18.600000000000001">
      <c r="A89" s="232"/>
      <c r="B89" s="232"/>
      <c r="C89" s="232"/>
      <c r="D89" s="232"/>
      <c r="E89" s="232"/>
      <c r="F89" s="232"/>
      <c r="G89" s="232"/>
      <c r="H89" s="232"/>
      <c r="I89" s="232"/>
      <c r="J89" s="232"/>
      <c r="K89" s="232"/>
    </row>
    <row r="90" spans="1:11" ht="22.15" customHeight="1">
      <c r="A90" s="148" t="s">
        <v>35</v>
      </c>
      <c r="B90" s="148"/>
      <c r="C90" s="156"/>
      <c r="D90" s="125"/>
      <c r="E90" s="147"/>
      <c r="F90" s="125"/>
      <c r="G90" s="147"/>
      <c r="H90" s="125"/>
      <c r="I90" s="147"/>
      <c r="J90" s="125"/>
      <c r="K90" s="147"/>
    </row>
    <row r="91" spans="1:11" ht="21.75" customHeight="1">
      <c r="A91" s="119" t="s">
        <v>0</v>
      </c>
      <c r="B91" s="149"/>
      <c r="C91" s="149"/>
      <c r="D91" s="128"/>
      <c r="E91" s="128"/>
      <c r="F91" s="128"/>
      <c r="G91" s="128"/>
      <c r="H91" s="128"/>
      <c r="I91" s="140"/>
      <c r="J91" s="128"/>
      <c r="K91" s="140"/>
    </row>
    <row r="92" spans="1:11" ht="21.75" customHeight="1">
      <c r="A92" s="122" t="s">
        <v>173</v>
      </c>
      <c r="B92" s="149"/>
      <c r="C92" s="149"/>
      <c r="D92" s="128"/>
      <c r="E92" s="128"/>
      <c r="F92" s="128"/>
      <c r="G92" s="128"/>
      <c r="H92" s="128"/>
      <c r="I92" s="140"/>
      <c r="J92" s="128"/>
      <c r="K92" s="140"/>
    </row>
    <row r="93" spans="1:11" s="128" customFormat="1" ht="21.75" customHeight="1">
      <c r="A93" s="124" t="s">
        <v>77</v>
      </c>
      <c r="B93" s="148"/>
      <c r="C93" s="148"/>
      <c r="D93" s="125"/>
      <c r="E93" s="125"/>
      <c r="F93" s="125"/>
      <c r="G93" s="125"/>
      <c r="H93" s="125"/>
      <c r="I93" s="147"/>
      <c r="J93" s="125"/>
      <c r="K93" s="147"/>
    </row>
    <row r="94" spans="1:11" s="128" customFormat="1" ht="21.75" customHeight="1">
      <c r="A94" s="127"/>
      <c r="B94" s="149"/>
      <c r="C94" s="149"/>
      <c r="I94" s="140"/>
      <c r="K94" s="140"/>
    </row>
    <row r="95" spans="1:11" s="128" customFormat="1" ht="20.65" customHeight="1">
      <c r="A95" s="149"/>
      <c r="B95" s="149"/>
      <c r="C95" s="119"/>
      <c r="D95" s="130"/>
      <c r="E95" s="233" t="s">
        <v>3</v>
      </c>
      <c r="F95" s="233"/>
      <c r="G95" s="233"/>
      <c r="H95" s="19"/>
      <c r="I95" s="233" t="s">
        <v>4</v>
      </c>
      <c r="J95" s="233"/>
      <c r="K95" s="233"/>
    </row>
    <row r="96" spans="1:11" s="128" customFormat="1" ht="20.65" customHeight="1">
      <c r="A96" s="149"/>
      <c r="B96" s="149"/>
      <c r="C96" s="119"/>
      <c r="D96" s="130"/>
      <c r="E96" s="131" t="s">
        <v>5</v>
      </c>
      <c r="F96" s="132"/>
      <c r="G96" s="131" t="s">
        <v>6</v>
      </c>
      <c r="H96" s="133"/>
      <c r="I96" s="131" t="s">
        <v>5</v>
      </c>
      <c r="J96" s="132"/>
      <c r="K96" s="131" t="s">
        <v>6</v>
      </c>
    </row>
    <row r="97" spans="1:11" s="128" customFormat="1" ht="20.65" customHeight="1">
      <c r="A97" s="149"/>
      <c r="B97" s="149"/>
      <c r="C97" s="134" t="s">
        <v>7</v>
      </c>
      <c r="D97" s="135"/>
      <c r="E97" s="136" t="s">
        <v>8</v>
      </c>
      <c r="F97" s="135"/>
      <c r="G97" s="136" t="s">
        <v>8</v>
      </c>
      <c r="H97" s="133"/>
      <c r="I97" s="136" t="s">
        <v>8</v>
      </c>
      <c r="J97" s="132"/>
      <c r="K97" s="136" t="s">
        <v>8</v>
      </c>
    </row>
    <row r="98" spans="1:11" s="128" customFormat="1" ht="8.1" customHeight="1">
      <c r="A98" s="149"/>
      <c r="B98" s="149"/>
      <c r="C98" s="133"/>
      <c r="D98" s="135"/>
      <c r="E98" s="216"/>
      <c r="F98" s="135"/>
      <c r="G98" s="131"/>
      <c r="H98" s="133"/>
      <c r="I98" s="216"/>
      <c r="J98" s="132"/>
      <c r="K98" s="131"/>
    </row>
    <row r="99" spans="1:11" s="128" customFormat="1" ht="21.75" customHeight="1">
      <c r="A99" s="122" t="s">
        <v>199</v>
      </c>
      <c r="B99" s="141"/>
      <c r="C99" s="150"/>
      <c r="D99" s="120"/>
      <c r="E99" s="223">
        <f>E83+E68+E39</f>
        <v>50508110</v>
      </c>
      <c r="F99" s="140"/>
      <c r="G99" s="140">
        <v>63844069</v>
      </c>
      <c r="H99" s="140"/>
      <c r="I99" s="223">
        <f>I83+I68+I39</f>
        <v>61321703</v>
      </c>
      <c r="J99" s="120"/>
      <c r="K99" s="140">
        <v>54302116</v>
      </c>
    </row>
    <row r="100" spans="1:11" ht="21.75" customHeight="1">
      <c r="A100" s="141" t="s">
        <v>200</v>
      </c>
      <c r="B100" s="141"/>
      <c r="C100" s="150">
        <v>9</v>
      </c>
      <c r="E100" s="223">
        <v>72678070</v>
      </c>
      <c r="G100" s="140">
        <v>8834001</v>
      </c>
      <c r="I100" s="222">
        <v>52682211</v>
      </c>
      <c r="K100" s="147">
        <v>-1619905</v>
      </c>
    </row>
    <row r="101" spans="1:11" s="128" customFormat="1" ht="8.1" customHeight="1">
      <c r="A101" s="149"/>
      <c r="B101" s="149"/>
      <c r="C101" s="150"/>
      <c r="E101" s="221"/>
      <c r="G101" s="151"/>
      <c r="I101" s="221"/>
      <c r="K101" s="151"/>
    </row>
    <row r="102" spans="1:11" ht="21.75" customHeight="1" thickBot="1">
      <c r="A102" s="122" t="s">
        <v>201</v>
      </c>
      <c r="B102" s="141"/>
      <c r="C102" s="150">
        <v>9</v>
      </c>
      <c r="E102" s="224">
        <f>SUM(E99:E100)</f>
        <v>123186180</v>
      </c>
      <c r="G102" s="157">
        <f>SUM(G99:G100)</f>
        <v>72678070</v>
      </c>
      <c r="I102" s="224">
        <f>SUM(I99:I100)</f>
        <v>114003914</v>
      </c>
      <c r="K102" s="157">
        <f>SUM(K99:K100)</f>
        <v>52682211</v>
      </c>
    </row>
    <row r="103" spans="1:11" ht="21.75" customHeight="1" thickTop="1">
      <c r="A103" s="122"/>
      <c r="B103" s="141"/>
      <c r="C103" s="150"/>
      <c r="E103" s="223"/>
      <c r="G103" s="140"/>
      <c r="I103" s="223"/>
      <c r="K103" s="140"/>
    </row>
    <row r="104" spans="1:11" ht="21.75" customHeight="1">
      <c r="A104" s="127" t="s">
        <v>202</v>
      </c>
      <c r="B104" s="138"/>
      <c r="C104" s="150"/>
      <c r="E104" s="223"/>
      <c r="F104" s="128"/>
      <c r="G104" s="140"/>
      <c r="H104" s="128"/>
      <c r="I104" s="223"/>
      <c r="J104" s="128"/>
      <c r="K104" s="140"/>
    </row>
    <row r="105" spans="1:11" ht="21.75" customHeight="1">
      <c r="A105" s="149" t="s">
        <v>203</v>
      </c>
      <c r="B105" s="138"/>
      <c r="C105" s="150"/>
      <c r="E105" s="223">
        <v>5327928</v>
      </c>
      <c r="F105" s="128"/>
      <c r="G105" s="140">
        <v>19834388</v>
      </c>
      <c r="H105" s="128"/>
      <c r="I105" s="223">
        <v>5327928</v>
      </c>
      <c r="J105" s="128"/>
      <c r="K105" s="140">
        <v>19834388</v>
      </c>
    </row>
    <row r="106" spans="1:11" ht="21.75" customHeight="1">
      <c r="A106" s="149" t="s">
        <v>204</v>
      </c>
      <c r="B106" s="138"/>
      <c r="C106" s="150"/>
      <c r="E106" s="223">
        <v>1253024</v>
      </c>
      <c r="F106" s="128"/>
      <c r="G106" s="140">
        <v>196978</v>
      </c>
      <c r="H106" s="128"/>
      <c r="I106" s="223">
        <v>1253024</v>
      </c>
      <c r="J106" s="128"/>
      <c r="K106" s="140">
        <v>196978</v>
      </c>
    </row>
    <row r="107" spans="1:11" ht="21.75" customHeight="1">
      <c r="A107" s="149" t="s">
        <v>205</v>
      </c>
      <c r="B107" s="138"/>
      <c r="C107" s="150"/>
      <c r="E107" s="223">
        <v>88382</v>
      </c>
      <c r="F107" s="140"/>
      <c r="G107" s="140">
        <v>0</v>
      </c>
      <c r="H107" s="140"/>
      <c r="I107" s="223">
        <v>88382</v>
      </c>
      <c r="J107" s="140"/>
      <c r="K107" s="140">
        <v>0</v>
      </c>
    </row>
    <row r="108" spans="1:11" ht="21.75" customHeight="1">
      <c r="A108" s="149"/>
      <c r="B108" s="138"/>
      <c r="C108" s="150"/>
      <c r="E108" s="140"/>
      <c r="F108" s="140"/>
      <c r="G108" s="140"/>
      <c r="H108" s="140"/>
      <c r="I108" s="140"/>
      <c r="J108" s="140"/>
      <c r="K108" s="140"/>
    </row>
    <row r="109" spans="1:11" ht="21.75" customHeight="1">
      <c r="A109" s="149"/>
      <c r="B109" s="138"/>
      <c r="C109" s="150"/>
      <c r="E109" s="140"/>
      <c r="F109" s="140"/>
      <c r="G109" s="140"/>
      <c r="H109" s="140"/>
      <c r="I109" s="140"/>
      <c r="J109" s="140"/>
      <c r="K109" s="140"/>
    </row>
    <row r="110" spans="1:11" ht="21.75" customHeight="1">
      <c r="A110" s="149"/>
      <c r="B110" s="138"/>
      <c r="C110" s="150"/>
      <c r="E110" s="140"/>
      <c r="F110" s="140"/>
      <c r="G110" s="140"/>
      <c r="H110" s="140"/>
      <c r="I110" s="140"/>
      <c r="J110" s="140"/>
      <c r="K110" s="140"/>
    </row>
    <row r="111" spans="1:11" ht="21.75" customHeight="1">
      <c r="A111" s="149"/>
      <c r="B111" s="138"/>
      <c r="C111" s="150"/>
      <c r="E111" s="140"/>
      <c r="F111" s="140"/>
      <c r="G111" s="140"/>
      <c r="H111" s="140"/>
      <c r="I111" s="140"/>
      <c r="J111" s="140"/>
      <c r="K111" s="140"/>
    </row>
    <row r="112" spans="1:11" ht="21.75" customHeight="1">
      <c r="A112" s="149"/>
      <c r="B112" s="138"/>
      <c r="C112" s="150"/>
      <c r="E112" s="140"/>
      <c r="F112" s="140"/>
      <c r="G112" s="140"/>
      <c r="H112" s="140"/>
      <c r="I112" s="140"/>
      <c r="J112" s="140"/>
      <c r="K112" s="140"/>
    </row>
    <row r="113" spans="1:11" ht="21.75" customHeight="1">
      <c r="A113" s="149"/>
      <c r="B113" s="138"/>
      <c r="C113" s="150"/>
      <c r="E113" s="140"/>
      <c r="F113" s="140"/>
      <c r="G113" s="140"/>
      <c r="H113" s="140"/>
      <c r="I113" s="140"/>
      <c r="J113" s="140"/>
      <c r="K113" s="140"/>
    </row>
    <row r="114" spans="1:11" ht="21.75" customHeight="1">
      <c r="A114" s="149"/>
      <c r="B114" s="138"/>
      <c r="C114" s="150"/>
      <c r="E114" s="140"/>
      <c r="F114" s="140"/>
      <c r="G114" s="140"/>
      <c r="H114" s="140"/>
      <c r="I114" s="140"/>
      <c r="J114" s="140"/>
      <c r="K114" s="140"/>
    </row>
    <row r="115" spans="1:11" ht="21.75" customHeight="1">
      <c r="A115" s="149"/>
      <c r="B115" s="138"/>
      <c r="C115" s="150"/>
      <c r="E115" s="140"/>
      <c r="F115" s="140"/>
      <c r="G115" s="140"/>
      <c r="H115" s="140"/>
      <c r="I115" s="140"/>
      <c r="J115" s="140"/>
      <c r="K115" s="140"/>
    </row>
    <row r="116" spans="1:11" ht="21.75" customHeight="1">
      <c r="A116" s="149"/>
      <c r="B116" s="138"/>
      <c r="C116" s="150"/>
      <c r="E116" s="140"/>
      <c r="F116" s="140"/>
      <c r="G116" s="140"/>
      <c r="H116" s="140"/>
      <c r="I116" s="140"/>
      <c r="J116" s="140"/>
      <c r="K116" s="140"/>
    </row>
    <row r="117" spans="1:11" ht="21.75" customHeight="1">
      <c r="A117" s="149"/>
      <c r="B117" s="138"/>
      <c r="C117" s="150"/>
      <c r="E117" s="140"/>
      <c r="F117" s="140"/>
      <c r="G117" s="140"/>
      <c r="H117" s="140"/>
      <c r="I117" s="140"/>
      <c r="J117" s="140"/>
      <c r="K117" s="140"/>
    </row>
    <row r="118" spans="1:11" ht="21.75" customHeight="1">
      <c r="A118" s="149"/>
      <c r="B118" s="138"/>
      <c r="C118" s="150"/>
      <c r="E118" s="140"/>
      <c r="F118" s="140"/>
      <c r="G118" s="140"/>
      <c r="H118" s="140"/>
      <c r="I118" s="140"/>
      <c r="J118" s="140"/>
      <c r="K118" s="140"/>
    </row>
    <row r="119" spans="1:11" ht="21.75" customHeight="1">
      <c r="A119" s="149"/>
      <c r="B119" s="138"/>
      <c r="C119" s="150"/>
      <c r="E119" s="140"/>
      <c r="F119" s="140"/>
      <c r="G119" s="140"/>
      <c r="H119" s="140"/>
      <c r="I119" s="140"/>
      <c r="J119" s="140"/>
      <c r="K119" s="140"/>
    </row>
    <row r="120" spans="1:11" ht="21.75" customHeight="1">
      <c r="A120" s="149"/>
      <c r="B120" s="138"/>
      <c r="C120" s="150"/>
      <c r="E120" s="140"/>
      <c r="F120" s="140"/>
      <c r="G120" s="140"/>
      <c r="H120" s="140"/>
      <c r="I120" s="140"/>
      <c r="J120" s="140"/>
      <c r="K120" s="140"/>
    </row>
    <row r="121" spans="1:11" ht="21.75" customHeight="1">
      <c r="A121" s="149"/>
      <c r="B121" s="138"/>
      <c r="C121" s="150"/>
      <c r="E121" s="140"/>
      <c r="F121" s="140"/>
      <c r="G121" s="140"/>
      <c r="H121" s="140"/>
      <c r="I121" s="140"/>
      <c r="J121" s="140"/>
      <c r="K121" s="140"/>
    </row>
    <row r="122" spans="1:11" ht="21.75" customHeight="1">
      <c r="A122" s="149"/>
      <c r="B122" s="138"/>
      <c r="C122" s="150"/>
      <c r="E122" s="140"/>
      <c r="F122" s="140"/>
      <c r="G122" s="140"/>
      <c r="H122" s="140"/>
      <c r="I122" s="140"/>
      <c r="J122" s="140"/>
      <c r="K122" s="140"/>
    </row>
    <row r="123" spans="1:11" ht="21.75" customHeight="1">
      <c r="A123" s="149"/>
      <c r="B123" s="138"/>
      <c r="C123" s="150"/>
      <c r="E123" s="140"/>
      <c r="F123" s="140"/>
      <c r="G123" s="140"/>
      <c r="H123" s="140"/>
      <c r="I123" s="140"/>
      <c r="J123" s="140"/>
      <c r="K123" s="140"/>
    </row>
    <row r="124" spans="1:11" ht="21.75" customHeight="1">
      <c r="A124" s="149"/>
      <c r="B124" s="138"/>
      <c r="C124" s="150"/>
      <c r="E124" s="140"/>
      <c r="F124" s="140"/>
      <c r="G124" s="140"/>
      <c r="H124" s="140"/>
      <c r="I124" s="140"/>
      <c r="J124" s="140"/>
      <c r="K124" s="140"/>
    </row>
    <row r="125" spans="1:11" ht="21.75" customHeight="1">
      <c r="A125" s="149"/>
      <c r="B125" s="138"/>
      <c r="C125" s="150"/>
      <c r="E125" s="140"/>
      <c r="F125" s="140"/>
      <c r="G125" s="140"/>
      <c r="H125" s="140"/>
      <c r="I125" s="140"/>
      <c r="J125" s="140"/>
      <c r="K125" s="140"/>
    </row>
    <row r="126" spans="1:11" ht="12.75" customHeight="1">
      <c r="A126" s="149"/>
      <c r="B126" s="138"/>
      <c r="C126" s="150"/>
      <c r="E126" s="140"/>
      <c r="F126" s="140"/>
      <c r="G126" s="140"/>
      <c r="H126" s="140"/>
      <c r="I126" s="140"/>
      <c r="J126" s="140"/>
      <c r="K126" s="140"/>
    </row>
    <row r="127" spans="1:11" ht="21.75" customHeight="1">
      <c r="A127" s="149"/>
      <c r="B127" s="138"/>
      <c r="C127" s="150"/>
      <c r="E127" s="140"/>
      <c r="F127" s="140"/>
      <c r="G127" s="140"/>
      <c r="H127" s="140"/>
      <c r="I127" s="140"/>
      <c r="J127" s="140"/>
      <c r="K127" s="140"/>
    </row>
    <row r="128" spans="1:11" s="20" customFormat="1" ht="21.75" customHeight="1"/>
    <row r="129" spans="1:11" s="20" customFormat="1" ht="21.75" customHeight="1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</row>
    <row r="130" spans="1:11" s="20" customFormat="1" ht="21.75" customHeight="1">
      <c r="A130" s="237" t="s">
        <v>144</v>
      </c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</row>
    <row r="131" spans="1:11" s="20" customFormat="1" ht="21.75" customHeight="1">
      <c r="A131" s="232"/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</row>
    <row r="132" spans="1:11" s="20" customFormat="1" ht="21.75" customHeight="1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</row>
    <row r="133" spans="1:11" s="128" customFormat="1" ht="22.15" customHeight="1">
      <c r="A133" s="148" t="s">
        <v>35</v>
      </c>
      <c r="B133" s="148"/>
      <c r="C133" s="148"/>
      <c r="D133" s="125"/>
      <c r="E133" s="125"/>
      <c r="F133" s="125"/>
      <c r="G133" s="125"/>
      <c r="H133" s="125"/>
      <c r="I133" s="147"/>
      <c r="J133" s="125"/>
      <c r="K133" s="147"/>
    </row>
  </sheetData>
  <mergeCells count="9">
    <mergeCell ref="A87:K87"/>
    <mergeCell ref="E95:G95"/>
    <mergeCell ref="I95:K95"/>
    <mergeCell ref="A130:K130"/>
    <mergeCell ref="E5:G5"/>
    <mergeCell ref="I5:K5"/>
    <mergeCell ref="E50:G50"/>
    <mergeCell ref="I50:K50"/>
    <mergeCell ref="A42:K42"/>
  </mergeCells>
  <pageMargins left="0.8" right="0.5" top="0.5" bottom="0.6" header="0.49" footer="0.4"/>
  <pageSetup paperSize="9" scale="90" firstPageNumber="13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5" max="16383" man="1"/>
    <brk id="9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 Waterhouse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Chonticha Ketngam</cp:lastModifiedBy>
  <cp:revision/>
  <dcterms:created xsi:type="dcterms:W3CDTF">2001-09-26T02:59:25Z</dcterms:created>
  <dcterms:modified xsi:type="dcterms:W3CDTF">2025-06-20T10:42:09Z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