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ng\09.2023\Audit\ELCID\"/>
    </mc:Choice>
  </mc:AlternateContent>
  <xr:revisionPtr revIDLastSave="0" documentId="8_{4C1AAC6A-A6AC-414B-9183-3C4CAEFCD630}" xr6:coauthVersionLast="47" xr6:coauthVersionMax="47" xr10:uidLastSave="{00000000-0000-0000-0000-000000000000}"/>
  <bookViews>
    <workbookView xWindow="-110" yWindow="-110" windowWidth="19420" windowHeight="10420" tabRatio="771" xr2:uid="{080F3B0B-9E66-456E-B643-8EEAB972936F}"/>
  </bookViews>
  <sheets>
    <sheet name="TH 2-4" sheetId="8" r:id="rId1"/>
    <sheet name="T 5 (3M)" sheetId="6" r:id="rId2"/>
    <sheet name="T6 (9M)" sheetId="7" r:id="rId3"/>
    <sheet name="T 7 conso" sheetId="3" r:id="rId4"/>
    <sheet name="T8" sheetId="4" r:id="rId5"/>
    <sheet name="T9-11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D" localSheetId="1" hidden="1">[1]A!#REF!</definedName>
    <definedName name="__123Graph_D" localSheetId="2" hidden="1">[1]A!#REF!</definedName>
    <definedName name="__123Graph_D" localSheetId="0" hidden="1">[2]A!#REF!</definedName>
    <definedName name="__123Graph_D" hidden="1">[2]A!#REF!</definedName>
    <definedName name="__f2" localSheetId="0" hidden="1">{#N/A,#N/A,FALSE,"COVER1.XLS ";#N/A,#N/A,FALSE,"RACT1.XLS";#N/A,#N/A,FALSE,"RACT2.XLS";#N/A,#N/A,FALSE,"ECCMP";#N/A,#N/A,FALSE,"WELDER.XLS"}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MB2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localSheetId="0" hidden="1">{#N/A,#N/A,FALSE,"COVER1.XLS ";#N/A,#N/A,FALSE,"RACT1.XLS";#N/A,#N/A,FALSE,"RACT2.XLS";#N/A,#N/A,FALSE,"ECCMP";#N/A,#N/A,FALSE,"WELDER.XLS"}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localSheetId="0" hidden="1">{#N/A,#N/A,FALSE,"COVER1.XLS ";#N/A,#N/A,FALSE,"RACT1.XLS";#N/A,#N/A,FALSE,"RACT2.XLS";#N/A,#N/A,FALSE,"ECCMP";#N/A,#N/A,FALSE,"WELDER.XLS"}</definedName>
    <definedName name="_kvs1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localSheetId="0" hidden="1">{#N/A,#N/A,FALSE,"COVER1.XLS ";#N/A,#N/A,FALSE,"RACT1.XLS";#N/A,#N/A,FALSE,"RACT2.XLS";#N/A,#N/A,FALSE,"ECCMP";#N/A,#N/A,FALSE,"WELDER.XLS"}</definedName>
    <definedName name="aefr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localSheetId="0" hidden="1">{#N/A,#N/A,FALSE,"COVER1.XLS ";#N/A,#N/A,FALSE,"RACT1.XLS";#N/A,#N/A,FALSE,"RACT2.XLS";#N/A,#N/A,FALSE,"ECCMP";#N/A,#N/A,FALSE,"WELDER.XLS"}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1" hidden="1">{"'Eng (page2)'!$A$1:$D$52"}</definedName>
    <definedName name="BB" localSheetId="2" hidden="1">{"'Eng (page2)'!$A$1:$D$52"}</definedName>
    <definedName name="BB" localSheetId="0" hidden="1">{"'Eng (page2)'!$A$1:$D$52"}</definedName>
    <definedName name="BB" hidden="1">{"'Eng (page2)'!$A$1:$D$52"}</definedName>
    <definedName name="bill123" localSheetId="0" hidden="1">{#N/A,#N/A,FALSE,"COVER.XLS";#N/A,#N/A,FALSE,"RACT1.XLS";#N/A,#N/A,FALSE,"RACT2.XLS";#N/A,#N/A,FALSE,"ECCMP";#N/A,#N/A,FALSE,"WELDER.XLS"}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localSheetId="0" hidden="1">{#N/A,#N/A,FALSE,"COVER.XLS";#N/A,#N/A,FALSE,"RACT1.XLS";#N/A,#N/A,FALSE,"RACT2.XLS";#N/A,#N/A,FALSE,"ECCMP";#N/A,#N/A,FALSE,"WELDER.XLS"}</definedName>
    <definedName name="cdu" hidden="1">{#N/A,#N/A,FALSE,"COVER.XLS";#N/A,#N/A,FALSE,"RACT1.XLS";#N/A,#N/A,FALSE,"RACT2.XLS";#N/A,#N/A,FALSE,"ECCMP";#N/A,#N/A,FALSE,"WELDER.XLS"}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hat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localSheetId="0" hidden="1">{#N/A,#N/A,FALSE,"COVER1.XLS ";#N/A,#N/A,FALSE,"RACT1.XLS";#N/A,#N/A,FALSE,"RACT2.XLS";#N/A,#N/A,FALSE,"ECCMP";#N/A,#N/A,FALSE,"WELDER.XLS"}</definedName>
    <definedName name="cxvjhbs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localSheetId="0" hidden="1">{#N/A,#N/A,FALSE,"COVER1.XLS ";#N/A,#N/A,FALSE,"RACT1.XLS";#N/A,#N/A,FALSE,"RACT2.XLS";#N/A,#N/A,FALSE,"ECCMP";#N/A,#N/A,FALSE,"WELDER.XLS"}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a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dfdf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localSheetId="0" hidden="1">{#N/A,#N/A,FALSE,"AR2";#N/A,#N/A,FALSE,"SUM"}</definedName>
    <definedName name="dfgfd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fjie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dsd" hidden="1">{#N/A,#N/A,FALSE,"COVER.XLS";#N/A,#N/A,FALSE,"RACT1.XLS";#N/A,#N/A,FALSE,"RACT2.XLS";#N/A,#N/A,FALSE,"ECCMP";#N/A,#N/A,FALSE,"WELDER.XLS"}</definedName>
    <definedName name="ehb" localSheetId="0" hidden="1">{#N/A,#N/A,FALSE,"COVER1.XLS 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ewretnbene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hflkds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localSheetId="0" hidden="1">{#N/A,#N/A,FALSE,"COVER1.XLS ";#N/A,#N/A,FALSE,"RACT1.XLS";#N/A,#N/A,FALSE,"RACT2.XLS";#N/A,#N/A,FALSE,"ECCMP";#N/A,#N/A,FALSE,"WELDER.XLS"}</definedName>
    <definedName name="fdd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hrh" hidden="1">{#N/A,#N/A,FALSE,"AR2";#N/A,#N/A,FALSE,"SUM"}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instmts" hidden="1">{#N/A,#N/A,FALSE,"Fin_Stmts";#N/A,#N/A,FALSE,"IntraComp Profit Data"}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g" hidden="1">{#N/A,#N/A,FALSE,"COVER1.XLS ";#N/A,#N/A,FALSE,"RACT1.XLS";#N/A,#N/A,FALSE,"RACT2.XLS";#N/A,#N/A,FALSE,"ECCMP";#N/A,#N/A,FALSE,"WELDER.XLS"}</definedName>
    <definedName name="gv" localSheetId="0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1" hidden="1">{"'Eng (page2)'!$A$1:$D$52"}</definedName>
    <definedName name="HTML" localSheetId="2" hidden="1">{"'Eng (page2)'!$A$1:$D$52"}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1" hidden="1">{"'Eng (page2)'!$A$1:$D$52"}</definedName>
    <definedName name="HTML_Control" localSheetId="2" hidden="1">{"'Eng (page2)'!$A$1:$D$52"}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localSheetId="0" hidden="1">{#N/A,#N/A,FALSE,"AR2";#N/A,#N/A,FALSE,"SUM"}</definedName>
    <definedName name="jk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khuiygh9petk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j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junkme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localSheetId="0" hidden="1">{#N/A,#N/A,FALSE,"AR2";#N/A,#N/A,FALSE,"SUM"}</definedName>
    <definedName name="kjhih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oy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localSheetId="0" hidden="1">{#N/A,#N/A,TRUE,"Status Report";#N/A,#N/A,TRUE,"Current Forecast";#N/A,#N/A,TRUE,"Last Forecast";#N/A,#N/A,TRUE,"BP";#N/A,#N/A,TRUE,"LY"}</definedName>
    <definedName name="laura" hidden="1">{#N/A,#N/A,TRUE,"Status Report";#N/A,#N/A,TRUE,"Current Forecast";#N/A,#N/A,TRUE,"Last Forecast";#N/A,#N/A,TRUE,"BP";#N/A,#N/A,TRUE,"LY"}</definedName>
    <definedName name="lff" localSheetId="0" hidden="1">{#N/A,#N/A,FALSE,"17MAY";#N/A,#N/A,FALSE,"24MAY"}</definedName>
    <definedName name="lff" hidden="1">{#N/A,#N/A,FALSE,"17MAY";#N/A,#N/A,FALSE,"24MAY"}</definedName>
    <definedName name="lkk" localSheetId="0" hidden="1">{#N/A,#N/A,FALSE,"17MAY";#N/A,#N/A,FALSE,"24MAY"}</definedName>
    <definedName name="lkk" hidden="1">{#N/A,#N/A,FALSE,"17MAY";#N/A,#N/A,FALSE,"24MAY"}</definedName>
    <definedName name="M_Drama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localSheetId="0" hidden="1">{#N/A,#N/A,FALSE,"COVER.XLS";#N/A,#N/A,FALSE,"RACT1.XLS";#N/A,#N/A,FALSE,"RACT2.XLS";#N/A,#N/A,FALSE,"ECCMP";#N/A,#N/A,FALSE,"WELDER.XLS"}</definedName>
    <definedName name="mo" hidden="1">{#N/A,#N/A,FALSE,"COVER.XLS";#N/A,#N/A,FALSE,"RACT1.XLS";#N/A,#N/A,FALSE,"RACT2.XLS";#N/A,#N/A,FALSE,"ECCMP";#N/A,#N/A,FALSE,"WELDER.XLS"}</definedName>
    <definedName name="mon" localSheetId="0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localSheetId="0" hidden="1">{"'Model'!$A$1:$N$53"}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localSheetId="0" hidden="1">{#N/A,#N/A,FALSE,"COVER.XLS";#N/A,#N/A,FALSE,"RACT1.XLS";#N/A,#N/A,FALSE,"RACT2.XLS";#N/A,#N/A,FALSE,"ECCMP";#N/A,#N/A,FALSE,"WELDER.XLS"}</definedName>
    <definedName name="noo" hidden="1">{#N/A,#N/A,FALSE,"COVER.XLS";#N/A,#N/A,FALSE,"RACT1.XLS";#N/A,#N/A,FALSE,"RACT2.XLS";#N/A,#N/A,FALSE,"ECCMP";#N/A,#N/A,FALSE,"WELDER.XLS"}</definedName>
    <definedName name="nung" localSheetId="0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1" hidden="1">[11]A!#REF!</definedName>
    <definedName name="nut" localSheetId="2" hidden="1">[11]A!#REF!</definedName>
    <definedName name="nut" localSheetId="0" hidden="1">[12]A!#REF!</definedName>
    <definedName name="nut" hidden="1">[12]A!#REF!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localSheetId="0" hidden="1">{#N/A,#N/A,FALSE,"COVER1.XLS ";#N/A,#N/A,FALSE,"RACT1.XLS";#N/A,#N/A,FALSE,"RACT2.XLS";#N/A,#N/A,FALSE,"ECCMP";#N/A,#N/A,FALSE,"WELDER.XLS"}</definedName>
    <definedName name="ooei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localSheetId="0" hidden="1">{"'Sheet1'!$A$1:$BH$50","'Sheet1'!$A$1:$AP$46","'Sheet1'!$AO$17"}</definedName>
    <definedName name="Plan50July" hidden="1">{"'Sheet1'!$A$1:$BH$50","'Sheet1'!$A$1:$AP$46","'Sheet1'!$AO$17"}</definedName>
    <definedName name="pom" hidden="1">#REF!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o" hidden="1">{#N/A,#N/A,FALSE,"17MAY";#N/A,#N/A,FALSE,"24MAY"}</definedName>
    <definedName name="rrtt" localSheetId="0" hidden="1">{#N/A,#N/A,FALSE,"COVER1.XLS ";#N/A,#N/A,FALSE,"RACT1.XLS";#N/A,#N/A,FALSE,"RACT2.XLS";#N/A,#N/A,FALSE,"ECCMP";#N/A,#N/A,FALSE,"WELDER.XLS"}</definedName>
    <definedName name="rrtt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localSheetId="0" hidden="1">{#N/A,#N/A,FALSE,"COVER.XLS";#N/A,#N/A,FALSE,"RACT1.XLS";#N/A,#N/A,FALSE,"RACT2.XLS";#N/A,#N/A,FALSE,"ECCMP";#N/A,#N/A,FALSE,"WELDER.XLS"}</definedName>
    <definedName name="sdf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es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localSheetId="0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rherher" hidden="1">{#N/A,#N/A,FALSE,"AR2";#N/A,#N/A,FALSE,"SUM"}</definedName>
    <definedName name="TextRefCopyRangeCount" hidden="1">1</definedName>
    <definedName name="therhrehrew" localSheetId="0" hidden="1">{#N/A,#N/A,FALSE,"AR2";#N/A,#N/A,FALSE,"SUM"}</definedName>
    <definedName name="therhrehrew" hidden="1">{#N/A,#N/A,FALSE,"AR2";#N/A,#N/A,FALSE,"SUM"}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r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vitee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etgregweg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1." hidden="1">{#N/A,#N/A,FALSE,"17MAY";#N/A,#N/A,FALSE,"24MAY"}</definedName>
    <definedName name="wrn.2.2" localSheetId="0" hidden="1">{#N/A,#N/A,FALSE,"17MAY";#N/A,#N/A,FALSE,"24MAY"}</definedName>
    <definedName name="wrn.2.2" hidden="1">{#N/A,#N/A,FALSE,"17MAY";#N/A,#N/A,FALSE,"24MAY"}</definedName>
    <definedName name="wrn.Accretion." localSheetId="0" hidden="1">{"Accretion",#N/A,FALSE,"Assum"}</definedName>
    <definedName name="wrn.Accretion.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" hidden="1">{#N/A,#N/A,FALSE,"AR2";#N/A,#N/A,FALSE,"SUM"}</definedName>
    <definedName name="wrn.Assumptions." localSheetId="0" hidden="1">{"Assumptions",#N/A,FALSE,"Assum"}</definedName>
    <definedName name="wrn.Assumptions." hidden="1">{"Assumptions",#N/A,FALSE,"Assum"}</definedName>
    <definedName name="wrn.BCTL._.Canadian._.Dollar._.Statements." localSheetId="0" hidden="1">{#N/A,#N/A,FALSE,"YE-BCTL[Inc Stmt]";#N/A,#N/A,FALSE,"YE-BCTL[Bal Sht]"}</definedName>
    <definedName name="wrn.BCTL._.Canadian._.Dollar._.Statements." hidden="1">{#N/A,#N/A,FALSE,"YE-BCTL[Inc Stmt]";#N/A,#N/A,FALSE,"YE-BCTL[Bal Sht]"}</definedName>
    <definedName name="wrn.BOI._.Journal._.Entries." localSheetId="0" hidden="1">{#N/A,#N/A,FALSE,"GL Input";#N/A,#N/A,FALSE,"WIP-NL Input"}</definedName>
    <definedName name="wrn.BOI._.Journal._.Entries.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Ledgers.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iscellaneous.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localSheetId="0" hidden="1">{"led",#N/A,FALSE,"BRANCH";"bal",#N/A,FALSE,"BRANCH";#N/A,#N/A,FALSE,"Misc_JEs"}</definedName>
    <definedName name="wrn.branch.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budget." hidden="1">{#N/A,#N/A,FALSE,"BUDIC";#N/A,#N/A,FALSE,"BUDVAR";#N/A,#N/A,FALSE,"BUD"}</definedName>
    <definedName name="wrn.CAG." localSheetId="0" hidden="1">{#N/A,#N/A,FALSE,"CAG"}</definedName>
    <definedName name="wrn.CAG.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PB." hidden="1">{#N/A,#N/A,FALSE,"CPB"}</definedName>
    <definedName name="wrn.Credit._.Summary." localSheetId="0" hidden="1">{#N/A,#N/A,FALSE,"Credit Summary"}</definedName>
    <definedName name="wrn.Credit._.Summary." hidden="1">{#N/A,#N/A,FALSE,"Credit Summary"}</definedName>
    <definedName name="wrn.Current._.Account._.Balances." localSheetId="0" hidden="1">{#N/A,#N/A,FALSE,"Arn-Current";#N/A,#N/A,FALSE,"Win-Current"}</definedName>
    <definedName name="wrn.Current._.Account._.Balances." hidden="1">{#N/A,#N/A,FALSE,"Arn-Current";#N/A,#N/A,FALSE,"Win-Current"}</definedName>
    <definedName name="wrn.DEPR." localSheetId="0" hidden="1">{#N/A,#N/A,FALSE,"DEPR"}</definedName>
    <definedName name="wrn.DEPR." hidden="1">{#N/A,#N/A,FALSE,"DEPR"}</definedName>
    <definedName name="wrn.DSG." localSheetId="0" hidden="1">{#N/A,#N/A,FALSE,"BRU";#N/A,#N/A,FALSE,"MAD";#N/A,#N/A,FALSE,"MUN";#N/A,#N/A,FALSE,"SEO";#N/A,#N/A,FALSE,"TOK"}</definedName>
    <definedName name="wrn.DSG.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Exchange._.Rate." hidden="1">{#N/A,#N/A,FALSE,"Exchange Rate";#N/A,#N/A,FALSE,"Fax"}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ixed._.Assets." hidden="1">{#N/A,#N/A,FALSE,"Arn-Asset";#N/A,#N/A,FALSE,"Win-Asset"}</definedName>
    <definedName name="wrn.GIS." localSheetId="0" hidden="1">{#N/A,#N/A,FALSE,"GIS"}</definedName>
    <definedName name="wrn.GIS." hidden="1">{#N/A,#N/A,FALSE,"GIS"}</definedName>
    <definedName name="wrn.HNZ." localSheetId="0" hidden="1">{#N/A,#N/A,FALSE,"HNZ"}</definedName>
    <definedName name="wrn.HNZ." hidden="1">{#N/A,#N/A,FALSE,"HNZ"}</definedName>
    <definedName name="wrn.Input._.Data." localSheetId="0" hidden="1">{"Input_Fin",#N/A,FALSE,"By Code";"Input_Opt",#N/A,FALSE,"By Code"}</definedName>
    <definedName name="wrn.Input._.Data." hidden="1">{"Input_Fin",#N/A,FALSE,"By Code";"Input_Opt",#N/A,FALSE,"By Code"}</definedName>
    <definedName name="wrn.Journal." localSheetId="0" hidden="1">{#N/A,#N/A,FALSE,"JNL7";#N/A,#N/A,FALSE,"SUMMARY"}</definedName>
    <definedName name="wrn.Journal." hidden="1">{#N/A,#N/A,FALSE,"JNL7";#N/A,#N/A,FALSE,"SUMMARY"}</definedName>
    <definedName name="wrn.K." localSheetId="0" hidden="1">{#N/A,#N/A,FALSE,"K"}</definedName>
    <definedName name="wrn.K." hidden="1">{#N/A,#N/A,FALSE,"K"}</definedName>
    <definedName name="wrn.MAIN." localSheetId="0" hidden="1">{#N/A,#N/A,FALSE,"TB";#N/A,#N/A,FALSE,"GLIC";#N/A,#N/A,FALSE,"SLIC"}</definedName>
    <definedName name="wrn.MAIN." hidden="1">{#N/A,#N/A,FALSE,"TB";#N/A,#N/A,FALSE,"GLIC";#N/A,#N/A,FALSE,"SLIC"}</definedName>
    <definedName name="wrn.MCCRK." localSheetId="0" hidden="1">{#N/A,#N/A,FALSE,"MCCRK"}</definedName>
    <definedName name="wrn.MCCRK." hidden="1">{#N/A,#N/A,FALSE,"MCCRK"}</definedName>
    <definedName name="wrn.MISC." localSheetId="0" hidden="1">{#N/A,#N/A,FALSE,"MISC"}</definedName>
    <definedName name="wrn.MISC." hidden="1">{#N/A,#N/A,FALSE,"MISC"}</definedName>
    <definedName name="wrn.Monthly._.Financial._.Statements." localSheetId="0" hidden="1">{#N/A,#N/A,FALSE,"Fin_Stmts";#N/A,#N/A,FALSE,"IntraComp Profit Data"}</definedName>
    <definedName name="wrn.Monthly._.Financial._.Statements." hidden="1">{#N/A,#N/A,FALSE,"Fin_Stmts";#N/A,#N/A,FALSE,"IntraComp Profit Data"}</definedName>
    <definedName name="wrn.NA." localSheetId="0" hidden="1">{#N/A,#N/A,FALSE,"NA"}</definedName>
    <definedName name="wrn.NA.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OTHER.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PE._.Schedules." hidden="1">{#N/A,#N/A,FALSE,"PP&amp;E - Arnprior";#N/A,#N/A,FALSE,"PP&amp;E - Winnipeg"}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0" hidden="1">{#N/A,#N/A,TRUE,"Status Report";#N/A,#N/A,TRUE,"Current Forecast";#N/A,#N/A,TRUE,"Last Forecast";#N/A,#N/A,TRUE,"BP";#N/A,#N/A,TRUE,"LY"}</definedName>
    <definedName name="wrn.Report.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PORTS.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umm1" localSheetId="0" hidden="1">{#N/A,#N/A,FALSE,"COVER1.XLS ";#N/A,#N/A,FALSE,"RACT1.XLS";#N/A,#N/A,FALSE,"RACT2.XLS";#N/A,#N/A,FALSE,"ECCMP";#N/A,#N/A,FALSE,"WELDER.XLS"}</definedName>
    <definedName name="wrn.summ1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Trading._.Summary." hidden="1">{#N/A,#N/A,FALSE,"Trading Summary"}</definedName>
    <definedName name="wrn.WWY." localSheetId="0" hidden="1">{#N/A,#N/A,FALSE,"WWY"}</definedName>
    <definedName name="wrn.WWY." hidden="1">{#N/A,#N/A,FALSE,"WWY"}</definedName>
    <definedName name="wrn2.3" localSheetId="0" hidden="1">{#N/A,#N/A,FALSE,"17MAY";#N/A,#N/A,FALSE,"24MAY"}</definedName>
    <definedName name="wrn2.3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1" hidden="1">{"'Eng (page2)'!$A$1:$D$52"}</definedName>
    <definedName name="x" localSheetId="2" hidden="1">{"'Eng (page2)'!$A$1:$D$52"}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localSheetId="0" hidden="1">{#N/A,#N/A,FALSE,"17MAY";#N/A,#N/A,FALSE,"24MAY"}</definedName>
    <definedName name="xls1" hidden="1">{#N/A,#N/A,FALSE,"17MAY";#N/A,#N/A,FALSE,"24MAY"}</definedName>
    <definedName name="xsort2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localSheetId="0" hidden="1">{#N/A,#N/A,FALSE,"COVER1.XLS ";#N/A,#N/A,FALSE,"RACT1.XLS";#N/A,#N/A,FALSE,"RACT2.XLS";#N/A,#N/A,FALSE,"ECCMP";#N/A,#N/A,FALSE,"WELDER.XLS"}</definedName>
    <definedName name="zzzzzz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1" hidden="1">{"'Eng (page2)'!$A$1:$D$52"}</definedName>
    <definedName name="เงินเดือน" localSheetId="2" hidden="1">{"'Eng (page2)'!$A$1:$D$52"}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localSheetId="0" hidden="1">{#N/A,#N/A,FALSE,"COVER1.XLS ";#N/A,#N/A,FALSE,"RACT1.XLS";#N/A,#N/A,FALSE,"RACT2.XLS";#N/A,#N/A,FALSE,"ECCMP";#N/A,#N/A,FALSE,"WELDER.XLS"}</definedName>
    <definedName name="เดกหด" hidden="1">{#N/A,#N/A,FALSE,"COVER1.XLS ";#N/A,#N/A,FALSE,"RACT1.XLS";#N/A,#N/A,FALSE,"RACT2.XLS";#N/A,#N/A,FALSE,"ECCMP";#N/A,#N/A,FALSE,"WELDER.XLS"}</definedName>
    <definedName name="เป้าหมายQ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0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0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localSheetId="0" hidden="1">{#N/A,#N/A,FALSE,"COVER.XLS";#N/A,#N/A,FALSE,"RACT1.XLS";#N/A,#N/A,FALSE,"RACT2.XLS";#N/A,#N/A,FALSE,"ECCMP";#N/A,#N/A,FALSE,"WELDER.XLS"}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localSheetId="0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localSheetId="0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localSheetId="0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จจจ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ฏณษธณฯศษธ" hidden="1">{#N/A,#N/A,FALSE,"17MAY";#N/A,#N/A,FALSE,"24MAY"}</definedName>
    <definedName name="ฑ๊ฎฆโ?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localSheetId="0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ททททท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localSheetId="0" hidden="1">{#N/A,#N/A,FALSE,"COVER.XLS";#N/A,#N/A,FALSE,"RACT1.XLS";#N/A,#N/A,FALSE,"RACT2.XLS";#N/A,#N/A,FALSE,"ECCMP";#N/A,#N/A,FALSE,"WELDER.XLS"}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localSheetId="0" hidden="1">{#N/A,#N/A,FALSE,"COVER1.XLS ";#N/A,#N/A,FALSE,"RACT1.XLS";#N/A,#N/A,FALSE,"RACT2.XLS";#N/A,#N/A,FALSE,"ECCMP";#N/A,#N/A,FALSE,"WELDER.XLS"}</definedName>
    <definedName name="ยย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ลลลลลลลลลลล" hidden="1">{#N/A,#N/A,FALSE,"17MAY";#N/A,#N/A,FALSE,"24MAY"}</definedName>
    <definedName name="วนนส" localSheetId="0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0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localSheetId="0" hidden="1">{#N/A,#N/A,FALSE,"COVER1.XLS 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localSheetId="0" hidden="1">{#N/A,#N/A,FALSE,"COVER1.XLS ";#N/A,#N/A,FALSE,"RACT1.XLS";#N/A,#N/A,FALSE,"RACT2.XLS";#N/A,#N/A,FALSE,"ECCMP";#N/A,#N/A,FALSE,"WELDER.XLS"}</definedName>
    <definedName name="หไ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0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localSheetId="0" hidden="1">{#N/A,#N/A,FALSE,"Aging Summary";#N/A,#N/A,FALSE,"Ratio Analysis";#N/A,#N/A,FALSE,"Test 120 Day Accts";#N/A,#N/A,FALSE,"Tickmarks"}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7" i="10" l="1"/>
  <c r="J117" i="10"/>
  <c r="H117" i="10"/>
  <c r="F117" i="10"/>
  <c r="A101" i="10"/>
  <c r="A98" i="10"/>
  <c r="L92" i="10"/>
  <c r="J92" i="10"/>
  <c r="H92" i="10"/>
  <c r="F92" i="10"/>
  <c r="L77" i="10"/>
  <c r="J77" i="10"/>
  <c r="H77" i="10"/>
  <c r="F77" i="10"/>
  <c r="A52" i="10"/>
  <c r="A50" i="10"/>
  <c r="A99" i="10" s="1"/>
  <c r="L39" i="10"/>
  <c r="L43" i="10" s="1"/>
  <c r="J39" i="10"/>
  <c r="J43" i="10" s="1"/>
  <c r="H39" i="10"/>
  <c r="H43" i="10" s="1"/>
  <c r="F39" i="10"/>
  <c r="F43" i="10" s="1"/>
  <c r="X28" i="3"/>
  <c r="J108" i="10" l="1"/>
  <c r="J111" i="10" s="1"/>
  <c r="F108" i="10"/>
  <c r="F111" i="10" s="1"/>
  <c r="H108" i="10"/>
  <c r="H111" i="10" s="1"/>
  <c r="L108" i="10"/>
  <c r="L111" i="10" s="1"/>
  <c r="T17" i="3"/>
  <c r="X17" i="3" s="1"/>
  <c r="P60" i="7" l="1"/>
  <c r="L60" i="7"/>
  <c r="T31" i="3"/>
  <c r="N127" i="8"/>
  <c r="T29" i="3" l="1"/>
  <c r="P25" i="4"/>
  <c r="X29" i="3" l="1"/>
  <c r="P24" i="4"/>
  <c r="T30" i="3" l="1"/>
  <c r="T27" i="3"/>
  <c r="P21" i="4"/>
  <c r="J29" i="4"/>
  <c r="J19" i="4"/>
  <c r="P17" i="4"/>
  <c r="P16" i="4"/>
  <c r="P15" i="4"/>
  <c r="P12" i="4"/>
  <c r="A35" i="4"/>
  <c r="A1" i="4"/>
  <c r="A39" i="3"/>
  <c r="J33" i="3"/>
  <c r="J22" i="3"/>
  <c r="T24" i="3"/>
  <c r="V22" i="3"/>
  <c r="R22" i="3"/>
  <c r="P22" i="3"/>
  <c r="N22" i="3"/>
  <c r="L22" i="3"/>
  <c r="H22" i="3"/>
  <c r="F22" i="3"/>
  <c r="T20" i="3"/>
  <c r="X20" i="3" s="1"/>
  <c r="T19" i="3"/>
  <c r="X19" i="3" s="1"/>
  <c r="T18" i="3"/>
  <c r="X18" i="3" s="1"/>
  <c r="T14" i="3"/>
  <c r="A1" i="3"/>
  <c r="A67" i="7"/>
  <c r="L56" i="7"/>
  <c r="L50" i="7"/>
  <c r="L23" i="7"/>
  <c r="L15" i="7"/>
  <c r="P56" i="7"/>
  <c r="P50" i="7"/>
  <c r="P23" i="7"/>
  <c r="P15" i="7"/>
  <c r="A63" i="6"/>
  <c r="L51" i="6"/>
  <c r="L45" i="6"/>
  <c r="L23" i="6"/>
  <c r="L15" i="6"/>
  <c r="P51" i="6"/>
  <c r="P45" i="6"/>
  <c r="P23" i="6"/>
  <c r="P15" i="6"/>
  <c r="A1" i="7"/>
  <c r="A1" i="6"/>
  <c r="P127" i="8"/>
  <c r="L127" i="8"/>
  <c r="J130" i="8"/>
  <c r="A93" i="8"/>
  <c r="A92" i="8"/>
  <c r="A138" i="8" s="1"/>
  <c r="P83" i="8"/>
  <c r="N83" i="8"/>
  <c r="L83" i="8"/>
  <c r="J83" i="8"/>
  <c r="P72" i="8"/>
  <c r="N72" i="8"/>
  <c r="L72" i="8"/>
  <c r="J72" i="8"/>
  <c r="N53" i="8"/>
  <c r="N97" i="8" s="1"/>
  <c r="J53" i="8"/>
  <c r="J97" i="8" s="1"/>
  <c r="A51" i="8"/>
  <c r="A95" i="8" s="1"/>
  <c r="A49" i="8"/>
  <c r="P40" i="8"/>
  <c r="N40" i="8"/>
  <c r="L40" i="8"/>
  <c r="J40" i="8"/>
  <c r="P26" i="8"/>
  <c r="N26" i="8"/>
  <c r="L26" i="8"/>
  <c r="J26" i="8"/>
  <c r="X24" i="3" l="1"/>
  <c r="L130" i="8"/>
  <c r="P130" i="8"/>
  <c r="X27" i="3"/>
  <c r="X30" i="3"/>
  <c r="N130" i="8"/>
  <c r="P42" i="8"/>
  <c r="L42" i="8"/>
  <c r="L85" i="8"/>
  <c r="J85" i="8"/>
  <c r="T22" i="3"/>
  <c r="X22" i="3" s="1"/>
  <c r="X14" i="3"/>
  <c r="P32" i="6"/>
  <c r="P35" i="6" s="1"/>
  <c r="P39" i="6" s="1"/>
  <c r="N85" i="8"/>
  <c r="P85" i="8"/>
  <c r="N42" i="8"/>
  <c r="J42" i="8"/>
  <c r="L32" i="6" l="1"/>
  <c r="L35" i="6" s="1"/>
  <c r="P32" i="7"/>
  <c r="L32" i="7"/>
  <c r="J132" i="8"/>
  <c r="P132" i="8"/>
  <c r="L132" i="8"/>
  <c r="N132" i="8"/>
  <c r="J51" i="6"/>
  <c r="L39" i="6" l="1"/>
  <c r="P35" i="7"/>
  <c r="P44" i="7" s="1"/>
  <c r="L35" i="7"/>
  <c r="L44" i="7" l="1"/>
  <c r="A3" i="3"/>
  <c r="A3" i="4" s="1"/>
  <c r="N56" i="7"/>
  <c r="J56" i="7"/>
  <c r="N50" i="7"/>
  <c r="J50" i="7"/>
  <c r="N23" i="7"/>
  <c r="J23" i="7"/>
  <c r="N15" i="7"/>
  <c r="J15" i="7"/>
  <c r="N51" i="6"/>
  <c r="N45" i="6"/>
  <c r="J45" i="6"/>
  <c r="N23" i="6"/>
  <c r="J23" i="6"/>
  <c r="N15" i="6"/>
  <c r="J15" i="6"/>
  <c r="N32" i="6" l="1"/>
  <c r="N35" i="6" s="1"/>
  <c r="N32" i="7"/>
  <c r="J32" i="6"/>
  <c r="J32" i="7"/>
  <c r="J35" i="6" l="1"/>
  <c r="J39" i="6" s="1"/>
  <c r="N35" i="7"/>
  <c r="N39" i="6"/>
  <c r="J35" i="7"/>
  <c r="J44" i="7" l="1"/>
  <c r="N44" i="7"/>
  <c r="H29" i="4" l="1"/>
  <c r="H19" i="4"/>
  <c r="H33" i="3"/>
  <c r="L29" i="4" l="1"/>
  <c r="F29" i="4"/>
  <c r="P26" i="4"/>
  <c r="F19" i="4"/>
  <c r="L19" i="4"/>
  <c r="N19" i="4"/>
  <c r="V33" i="3"/>
  <c r="R33" i="3"/>
  <c r="N33" i="3"/>
  <c r="L33" i="3"/>
  <c r="F33" i="3"/>
  <c r="P19" i="4" l="1"/>
  <c r="P33" i="3" l="1"/>
  <c r="N29" i="4"/>
  <c r="P27" i="4"/>
  <c r="X31" i="3" l="1"/>
  <c r="P29" i="4"/>
  <c r="T33" i="3"/>
  <c r="X33" i="3" l="1"/>
</calcChain>
</file>

<file path=xl/sharedStrings.xml><?xml version="1.0" encoding="utf-8"?>
<sst xmlns="http://schemas.openxmlformats.org/spreadsheetml/2006/main" count="456" uniqueCount="231">
  <si>
    <t>บริษัท โปรเอ็น คอร์ป จำกัด (มหาชน)</t>
  </si>
  <si>
    <t xml:space="preserve">งบแสดงฐานะการเงิน </t>
  </si>
  <si>
    <t>ณ วันที่ 30 กันยายน พ.ศ. 2566</t>
  </si>
  <si>
    <t>ข้อมูลทางการเงินรวม</t>
  </si>
  <si>
    <t>ข้อมูลทางการเงินเฉพาะกิจการ</t>
  </si>
  <si>
    <t>(ยังไม่ได้ตรวจสอบ)</t>
  </si>
  <si>
    <t>(ตรวจสอบแล้ว)</t>
  </si>
  <si>
    <t>30 กันยายน</t>
  </si>
  <si>
    <t>31 ธันวาคม</t>
  </si>
  <si>
    <t>พ.ศ. 2566</t>
  </si>
  <si>
    <t>พ.ศ. 2565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</si>
  <si>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</si>
  <si>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</si>
  <si>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</si>
  <si>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</si>
  <si>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</si>
  <si>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</si>
  <si>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</si>
  <si>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</si>
  <si>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สินค้าคงเหลือ</t>
  </si>
  <si>
    <t>เงินให้กู้ยืมระยะสั้นแก่บริษัทย่อย</t>
  </si>
  <si>
    <t>เงินให้กู้ยืมระยะสั้นแก่บริษัทร่วม</t>
  </si>
  <si>
    <t>สินทรัพย์ทางการเงินที่วัดมูลค่าด้วย</t>
  </si>
  <si>
    <t>วิธีราคาทุนตัดจำหน่าย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</si>
  <si>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</si>
  <si>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</si>
  <si>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</si>
  <si>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</si>
  <si>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</si>
  <si>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</si>
  <si>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เงินลงทุนในบริษัทร่วม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</si>
  <si>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</si>
  <si>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</si>
  <si>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</si>
  <si>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</si>
  <si>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</si>
  <si>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</si>
  <si>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</si>
  <si>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</si>
  <si>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หมายเหตุประกอบข้อมูลทางการเงินเป็นส่วนหนึ่งของข้อมูลทางการเงินระหว่างกาลนี้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</si>
  <si>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</si>
  <si>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</si>
  <si>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</si>
  <si>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</t>
  </si>
  <si>
    <t>เจ้าหนี้การค้าและเจ้าหนี้อื่น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</si>
  <si>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</si>
  <si>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</si>
  <si>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หนี้สินตามสัญญาเช่าที่ถึงกำหนด</t>
  </si>
  <si>
    <t>หุ้นกู้ที่ถึงกำหนดชำระภายในหนึ่งปี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</si>
  <si>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</si>
  <si>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</si>
  <si>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</si>
  <si>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รายได้รับล่วงหน้างานบริการ</t>
  </si>
  <si>
    <t>เงินกู้ยืมระยะยาวจากสถาบันการเงิน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</si>
  <si>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</si>
  <si>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</si>
  <si>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</si>
  <si>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</si>
  <si>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</si>
  <si>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</si>
  <si>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</si>
  <si>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</si>
  <si>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</si>
  <si>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</si>
  <si>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474,000,000 หุ้น </t>
  </si>
  <si>
    <t>มูลค่าที่ตราไว้หุ้นละ 0.5 บาท</t>
  </si>
  <si>
    <t>ทุนที่ออกและชำระแล้ว</t>
  </si>
  <si>
    <t xml:space="preserve">หุ้นสามัญจำนวน 346,317,500 หุ้น </t>
  </si>
  <si>
    <t>มูลค่าที่ได้รับชำระแล้วหุ้นละ 0.5 บาท</t>
  </si>
  <si>
    <t>(31 ธันวาคม พ.ศ. 2565:</t>
  </si>
  <si>
    <t>หุ้นสามัญจำนวน 316,000,000 หุ้น</t>
  </si>
  <si>
    <t>มูลค่าที่ได้รับชำระแล้วหุ้นละ 0.5 บาท)</t>
  </si>
  <si>
    <t>ส่วนเกินมูลค่าหุ้นสามัญ</t>
  </si>
  <si>
    <t>เงินรับล่วงหน้าค่าหุ้น</t>
  </si>
  <si>
    <t>ส่วนเกินทุนจากการรวมธุรกิจ</t>
  </si>
  <si>
    <t xml:space="preserve">   ภายใต้การควบคุมเดียวกัน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</si>
  <si>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</si>
  <si>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</si>
  <si>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</si>
  <si>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</si>
  <si>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</si>
  <si>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</si>
  <si>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</si>
  <si>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</si>
  <si>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</si>
  <si>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สำหรับงวดสามเดือนสิ้นสุดวันที่ 30 กันยายน พ.ศ. 2566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</si>
  <si>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</si>
  <si>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</si>
  <si>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</si>
  <si>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</si>
  <si>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</si>
  <si>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</si>
  <si>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</si>
  <si>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</si>
  <si>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</si>
  <si>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</si>
  <si>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</si>
  <si>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</si>
  <si>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</si>
  <si>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</si>
  <si>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</si>
  <si>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ส่วนแบ่งขาดทุนจากเงินลงทุนในบริษัทร่วมตามวิธีส่วนได้เสีย</t>
  </si>
  <si>
    <t>กำไรก่อนค่าใช้จ่ายภาษีเงินได้</t>
  </si>
  <si>
    <t>ค่าใช้จ่ายภาษีเงินได้</t>
  </si>
  <si>
    <t>กำไรสำหรับงวด</t>
  </si>
  <si>
    <t>กำไรเบ็ดเสร็จอื่น</t>
  </si>
  <si>
    <t>กำไรเบ็ดเสร็จรวมสำหรับงวด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</si>
  <si>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</si>
  <si>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</si>
  <si>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</si>
  <si>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</si>
  <si>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</si>
  <si>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</si>
  <si>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กำไรต่อหุ้นปรับลด</t>
  </si>
  <si>
    <t>สำหรับงวดเก้าเดือนสิ้นสุดวันที่ 30 กันยายน พ.ศ. 2566</t>
  </si>
  <si>
    <t>รายการที่จะไม่จัดประเภทรายการใหม่ไปยังกำไรหรือขาดทุน</t>
  </si>
  <si>
    <t>ในภายหลังการวัดมูลค่าใหม่ของภาระผูกพัน</t>
  </si>
  <si>
    <t>ผลประโยชน์หลังออกจากงาน</t>
  </si>
  <si>
    <t>ภาษีเงินได้ของรายการที่จะไม่จัดประเภทรายการใหม่</t>
  </si>
  <si>
    <t>ไปยังกำไรหรือขาดทุนในภายหลัง</t>
  </si>
  <si>
    <t>งบแสดงการเปลี่ยนแปลงส่วนของเจ้าของ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</si>
  <si>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</si>
  <si>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</si>
  <si>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</si>
  <si>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</si>
  <si>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เงินรับ</t>
  </si>
  <si>
    <t>จากการรวม</t>
  </si>
  <si>
    <t>จัดสรรแล้ว</t>
  </si>
  <si>
    <t>การเปลี่ยนแปลง</t>
  </si>
  <si>
    <t>รวมส่วนของ</t>
  </si>
  <si>
    <t>ทุนที่ออกและ</t>
  </si>
  <si>
    <t>ส่วนเกิน</t>
  </si>
  <si>
    <t>ล่วงหน้า</t>
  </si>
  <si>
    <t>ธุรกิจภายใต้การ</t>
  </si>
  <si>
    <t>- 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</si>
  <si>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</si>
  <si>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</si>
  <si>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</si>
  <si>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</si>
  <si>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</si>
  <si>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</si>
  <si>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</si>
  <si>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</si>
  <si>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</si>
  <si>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</si>
  <si>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</si>
  <si>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</si>
  <si>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 xml:space="preserve">ยอดยกมาต้นงวด วันที่ 1 มกราคม พ.ศ. 2565 </t>
  </si>
  <si>
    <t>การเปลี่ยนแปลงในส่วนของเจ้าของสำหรับงวด</t>
  </si>
  <si>
    <t>เงินปันผล</t>
  </si>
  <si>
    <t>สำรองตามกฎหมาย</t>
  </si>
  <si>
    <t>ยอดคงเหลือปลายงวด วันที่ 30 กันยายน พ.ศ. 2565</t>
  </si>
  <si>
    <t>ยอดยกมาต้นงวด วันที่ 1 มกราคม พ.ศ. 2566</t>
  </si>
  <si>
    <t>การเพิ่มหุ้นสามัญ</t>
  </si>
  <si>
    <t>ยอดคงเหลือปลายงวด วันที่ 30 กันยายน พ.ศ. 2566</t>
  </si>
  <si>
    <t>กรรมการ    ____________________________________       กรรมการ    ____________________________________</t>
  </si>
  <si>
    <r>
      <t>งบแสดงการเปลี่ยนแปลงส่วนของเจ้าของ (ยังไม่ได้ตรวจสอบ)</t>
    </r>
    <r>
      <rPr>
        <sz val="13"/>
        <rFont val="Browallia New"/>
        <family val="2"/>
      </rPr>
      <t xml:space="preserve"> (ต่อ)</t>
    </r>
  </si>
  <si>
    <t>เงินรับล่วงหน้า</t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</si>
  <si>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</si>
  <si>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</si>
  <si>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</si>
  <si>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</si>
  <si>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</si>
  <si>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</si>
  <si>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</si>
  <si>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กำไรจากการจำหน่ายอุปกรณ์</t>
  </si>
  <si>
    <t>(กลับรายการ)ผลขาดทุนด้านเครดิตที่คาดว่าจะเกิดขึ้น</t>
  </si>
  <si>
    <t>(กลับรายการ)ขาดทุนจากการลดมูลค่าของสินค้าคงเหลือ</t>
  </si>
  <si>
    <t>ขาดทุนจากมูลค่ายุติธรรมของสินทรัพย์ทางการเงิน</t>
  </si>
  <si>
    <t>ที่วัดมูลค่าด้วยมูลค่ายุติธรรมผ่านกำไรหรือขาดทุน</t>
  </si>
  <si>
    <t>ผลขาดทุนจากการลดลงของมูลค่าสินทรัพย์ดิจิทัล</t>
  </si>
  <si>
    <t>รายได้จากการยืนยันธุรกรรมในบล็อคเชน</t>
  </si>
  <si>
    <t>ผลขาดทุนจากการยกเลิกสัญญาเช่า</t>
  </si>
  <si>
    <t>ส่วนแบ่งขาดทุนจากเงินลงทุนในบริษัทร่วม</t>
  </si>
  <si>
    <t>ดอกเบี้ยรับ</t>
  </si>
  <si>
    <t>ดอกเบี้ยจ่าย</t>
  </si>
  <si>
    <t>เงินปันผลรับ</t>
  </si>
  <si>
    <t>ประมาณการรื้อถอน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</si>
  <si>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</si>
  <si>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</si>
  <si>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</si>
  <si>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</si>
  <si>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</si>
  <si>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</si>
  <si>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</si>
  <si>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</si>
  <si>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รายได้รับล่วงหน้างานบริการ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</si>
  <si>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</si>
  <si>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</si>
  <si>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</si>
  <si>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</si>
  <si>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เงินสดสุทธิใช้ไปในกิจการดำเนินงาน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</si>
  <si>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</si>
  <si>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</si>
  <si>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เงินสดรับจากการจำหน่ายเงินลงทุนในสินทรัพย์ทางการเงิน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</si>
  <si>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</si>
  <si>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</si>
  <si>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</si>
  <si>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เงินสดรับจากการจำหน่ายอุปกรณ์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</si>
  <si>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</si>
  <si>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เงินฝากสถาบันการเงินที่ติดภาระค้ำประกันที่เพิ่มขึ้น</t>
  </si>
  <si>
    <t>เงินสดจ่ายเพื่อการลงทุนในบริษัทย่อย</t>
  </si>
  <si>
    <t>เงินสดจ่ายให้กู้ยืมแก่กิจการที่เกี่ยวข้องกัน</t>
  </si>
  <si>
    <t>เงินให้กู้ยืมแก่กิจการที่เกี่ยวข้องกัน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</si>
  <si>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</si>
  <si>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เงินสดรับจากเงินปันผลรับ</t>
  </si>
  <si>
    <t>เงินสดรับจากดอกเบี้ยรับ</t>
  </si>
  <si>
    <t>เงินสดสุทธิ(ใช้ไปใน)ได้มาจากกิจกรรมลงทุน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</si>
  <si>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</si>
  <si>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</si>
  <si>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</si>
  <si>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</si>
  <si>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</si>
  <si>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</si>
  <si>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เงินสดรับจากการออกหุ้นกู้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</si>
  <si>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</si>
  <si>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</si>
  <si>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เงินสดรับจากส่วนได้เสียที่ไม่มีอำนาจควบคุม</t>
  </si>
  <si>
    <t>จากการออกหุ้นของบริษัทย่อย</t>
  </si>
  <si>
    <t>จ่ายเงินปันผล</t>
  </si>
  <si>
    <t>เงินสดสุทธิได้มาจากกิจกรรมจัดหาเงิน</t>
  </si>
  <si>
    <t>เงินสดและรายการเทียบเท่าเงินสด(ลดลง)เพิ่มขึ้นสุทธิ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</si>
  <si>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</si>
  <si>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</si>
  <si>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</si>
  <si>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</si>
  <si>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การเพิ่มขึ้นของสิทธิการใช้ภายใต้สัญญาเช่า</t>
  </si>
  <si>
    <t>เจ้าหนี้ค่าก่อสร้างอาคารและอุปกรณ์</t>
  </si>
  <si>
    <t>เจ้าหนี้สินทรัพย์ไม่มีตัวตน</t>
  </si>
  <si>
    <t>เจ้าหนี้เงินลงทุนในบริษัทร่วม</t>
  </si>
  <si>
    <t>เจ้าหนี้ค่าเช่าอุปกรณ์ลดลงจากการยกเลิกสัญญาเช่า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</si>
</sst>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_(* #,##0_);_(* \(#,##0\);_(* &quot;-&quot;??_);_(@_)"/>
    <numFmt numFmtId="169" formatCode="_-* #,##0_-;\-* #,##0_-;_-* &quot;-&quot;??_-;_-@_-"/>
    <numFmt numFmtId="170" formatCode="#,##0;[Red]#,##0"/>
    <numFmt numFmtId="171" formatCode="#,##0.0;[Red]#,##0.0"/>
    <numFmt numFmtId="172" formatCode="#,##0;\(#,##0\);&quot;-&quot;"/>
  </numFmts>
  <fonts count="15">
    <font>
      <sz val="14"/>
      <name val="Cordia New"/>
      <charset val="222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0"/>
      <name val="Arial"/>
      <family val="2"/>
    </font>
    <font>
      <u/>
      <sz val="13"/>
      <name val="Browallia New"/>
      <family val="2"/>
    </font>
    <font>
      <sz val="13"/>
      <color theme="0"/>
      <name val="Browallia New"/>
      <family val="2"/>
    </font>
    <font>
      <sz val="10"/>
      <name val="Times New Roman"/>
      <family val="1"/>
      <charset val="222"/>
    </font>
    <font>
      <sz val="13"/>
      <color theme="1"/>
      <name val="Browallia New"/>
      <family val="2"/>
    </font>
    <font>
      <b/>
      <sz val="12"/>
      <name val="Browallia New"/>
      <family val="2"/>
    </font>
    <font>
      <sz val="12"/>
      <name val="Browallia New"/>
      <family val="2"/>
    </font>
    <font>
      <sz val="14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7" fontId="7" fillId="0" borderId="0"/>
    <xf numFmtId="0" fontId="2" fillId="0" borderId="0"/>
    <xf numFmtId="164" fontId="2" fillId="0" borderId="0" applyFont="0" applyFill="0" applyBorder="0" applyAlignment="0" applyProtection="0"/>
    <xf numFmtId="0" fontId="11" fillId="0" borderId="0"/>
    <xf numFmtId="164" fontId="14" fillId="0" borderId="0" applyFont="0" applyFill="0" applyBorder="0" applyAlignment="0" applyProtection="0"/>
  </cellStyleXfs>
  <cellXfs count="273">
    <xf numFmtId="0" fontId="0" fillId="0" borderId="0" xfId="0"/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right" vertical="center"/>
    </xf>
    <xf numFmtId="165" fontId="1" fillId="0" borderId="0" xfId="9" applyNumberFormat="1" applyFont="1" applyFill="1" applyAlignment="1">
      <alignment horizontal="right" vertical="center"/>
    </xf>
    <xf numFmtId="165" fontId="3" fillId="0" borderId="1" xfId="9" applyNumberFormat="1" applyFont="1" applyFill="1" applyBorder="1" applyAlignment="1">
      <alignment horizontal="right" vertical="center"/>
    </xf>
    <xf numFmtId="165" fontId="3" fillId="0" borderId="0" xfId="9" applyNumberFormat="1" applyFont="1" applyFill="1" applyBorder="1" applyAlignment="1">
      <alignment horizontal="right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165" fontId="3" fillId="0" borderId="3" xfId="9" applyNumberFormat="1" applyFont="1" applyFill="1" applyBorder="1" applyAlignment="1">
      <alignment horizontal="right" vertical="center"/>
    </xf>
    <xf numFmtId="165" fontId="3" fillId="0" borderId="2" xfId="9" applyNumberFormat="1" applyFont="1" applyFill="1" applyBorder="1" applyAlignment="1">
      <alignment horizontal="right" vertical="center"/>
    </xf>
    <xf numFmtId="169" fontId="3" fillId="0" borderId="0" xfId="11" applyNumberFormat="1" applyFont="1" applyFill="1" applyAlignment="1">
      <alignment horizontal="right" vertical="center"/>
    </xf>
    <xf numFmtId="165" fontId="3" fillId="0" borderId="0" xfId="9" applyNumberFormat="1" applyFont="1" applyFill="1" applyAlignment="1">
      <alignment horizontal="right" vertical="center"/>
    </xf>
    <xf numFmtId="165" fontId="3" fillId="0" borderId="1" xfId="9" applyNumberFormat="1" applyFont="1" applyFill="1" applyBorder="1" applyAlignment="1">
      <alignment vertical="center"/>
    </xf>
    <xf numFmtId="165" fontId="1" fillId="0" borderId="0" xfId="1" applyNumberFormat="1" applyFont="1" applyAlignment="1">
      <alignment horizontal="right" vertical="center"/>
    </xf>
    <xf numFmtId="0" fontId="3" fillId="0" borderId="1" xfId="1" applyFont="1" applyBorder="1" applyAlignment="1">
      <alignment vertical="center"/>
    </xf>
    <xf numFmtId="166" fontId="3" fillId="0" borderId="0" xfId="2" applyNumberFormat="1" applyFont="1" applyAlignment="1">
      <alignment vertical="top"/>
    </xf>
    <xf numFmtId="165" fontId="3" fillId="0" borderId="1" xfId="8" applyNumberFormat="1" applyFont="1" applyBorder="1" applyAlignment="1">
      <alignment horizontal="right" vertical="top"/>
    </xf>
    <xf numFmtId="0" fontId="3" fillId="0" borderId="0" xfId="8" applyFont="1" applyAlignment="1">
      <alignment horizontal="center" vertical="top"/>
    </xf>
    <xf numFmtId="166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top"/>
    </xf>
    <xf numFmtId="165" fontId="3" fillId="0" borderId="2" xfId="8" applyNumberFormat="1" applyFont="1" applyBorder="1" applyAlignment="1">
      <alignment horizontal="right" vertical="top"/>
    </xf>
    <xf numFmtId="41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center"/>
    </xf>
    <xf numFmtId="0" fontId="3" fillId="0" borderId="0" xfId="8" applyFont="1" applyAlignment="1">
      <alignment horizontal="center" vertical="center"/>
    </xf>
    <xf numFmtId="166" fontId="3" fillId="0" borderId="0" xfId="8" applyNumberFormat="1" applyFont="1" applyAlignment="1">
      <alignment horizontal="right" vertical="center"/>
    </xf>
    <xf numFmtId="167" fontId="3" fillId="0" borderId="0" xfId="6" applyNumberFormat="1" applyFont="1" applyAlignment="1">
      <alignment vertical="top"/>
    </xf>
    <xf numFmtId="167" fontId="3" fillId="0" borderId="0" xfId="6" applyNumberFormat="1" applyFont="1" applyAlignment="1">
      <alignment vertical="center"/>
    </xf>
    <xf numFmtId="167" fontId="3" fillId="0" borderId="0" xfId="6" applyNumberFormat="1" applyFont="1" applyAlignment="1">
      <alignment horizontal="right" vertical="center"/>
    </xf>
    <xf numFmtId="165" fontId="3" fillId="0" borderId="0" xfId="6" applyNumberFormat="1" applyFont="1" applyAlignment="1">
      <alignment vertical="top"/>
    </xf>
    <xf numFmtId="0" fontId="3" fillId="0" borderId="0" xfId="6" applyFont="1" applyAlignment="1">
      <alignment vertical="top"/>
    </xf>
    <xf numFmtId="0" fontId="3" fillId="0" borderId="0" xfId="6" applyFont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0" fontId="1" fillId="0" borderId="0" xfId="8" applyFont="1" applyAlignment="1">
      <alignment horizontal="center" vertical="top"/>
    </xf>
    <xf numFmtId="165" fontId="1" fillId="0" borderId="0" xfId="5" applyNumberFormat="1" applyFont="1" applyAlignment="1">
      <alignment horizontal="right" vertical="top"/>
    </xf>
    <xf numFmtId="165" fontId="1" fillId="0" borderId="1" xfId="8" applyNumberFormat="1" applyFont="1" applyBorder="1" applyAlignment="1">
      <alignment horizontal="right" vertical="center"/>
    </xf>
    <xf numFmtId="165" fontId="3" fillId="0" borderId="0" xfId="6" applyNumberFormat="1" applyFont="1" applyAlignment="1">
      <alignment horizontal="right" vertical="top"/>
    </xf>
    <xf numFmtId="165" fontId="3" fillId="0" borderId="1" xfId="6" applyNumberFormat="1" applyFont="1" applyBorder="1" applyAlignment="1">
      <alignment horizontal="right" vertical="top"/>
    </xf>
    <xf numFmtId="165" fontId="3" fillId="0" borderId="1" xfId="6" applyNumberFormat="1" applyFont="1" applyBorder="1" applyAlignment="1">
      <alignment vertical="top"/>
    </xf>
    <xf numFmtId="167" fontId="3" fillId="0" borderId="1" xfId="6" applyNumberFormat="1" applyFont="1" applyBorder="1" applyAlignment="1">
      <alignment vertical="top"/>
    </xf>
    <xf numFmtId="165" fontId="1" fillId="0" borderId="0" xfId="8" applyNumberFormat="1" applyFont="1" applyAlignment="1">
      <alignment horizontal="right" vertical="center"/>
    </xf>
    <xf numFmtId="165" fontId="1" fillId="0" borderId="0" xfId="8" applyNumberFormat="1" applyFont="1" applyAlignment="1">
      <alignment horizontal="right" vertical="top"/>
    </xf>
    <xf numFmtId="165" fontId="3" fillId="0" borderId="0" xfId="4" applyNumberFormat="1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6" fontId="3" fillId="0" borderId="0" xfId="5" applyNumberFormat="1" applyFont="1" applyAlignment="1">
      <alignment horizontal="right" vertical="center"/>
    </xf>
    <xf numFmtId="165" fontId="3" fillId="0" borderId="1" xfId="5" applyNumberFormat="1" applyFont="1" applyBorder="1" applyAlignment="1">
      <alignment horizontal="right" vertical="center"/>
    </xf>
    <xf numFmtId="165" fontId="1" fillId="0" borderId="0" xfId="5" applyNumberFormat="1" applyFont="1" applyAlignment="1">
      <alignment horizontal="right" vertical="center"/>
    </xf>
    <xf numFmtId="0" fontId="1" fillId="0" borderId="0" xfId="2" applyFont="1" applyAlignment="1">
      <alignment vertical="center"/>
    </xf>
    <xf numFmtId="0" fontId="1" fillId="0" borderId="0" xfId="8" applyFont="1" applyAlignment="1">
      <alignment vertical="center"/>
    </xf>
    <xf numFmtId="166" fontId="1" fillId="0" borderId="1" xfId="8" applyNumberFormat="1" applyFont="1" applyBorder="1" applyAlignment="1">
      <alignment vertical="center"/>
    </xf>
    <xf numFmtId="166" fontId="1" fillId="0" borderId="0" xfId="8" applyNumberFormat="1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8" applyFont="1" applyAlignment="1">
      <alignment vertical="top"/>
    </xf>
    <xf numFmtId="0" fontId="3" fillId="0" borderId="0" xfId="8" applyFont="1" applyAlignment="1">
      <alignment vertical="top"/>
    </xf>
    <xf numFmtId="0" fontId="1" fillId="0" borderId="0" xfId="6" applyFont="1" applyAlignment="1">
      <alignment vertical="center"/>
    </xf>
    <xf numFmtId="0" fontId="1" fillId="0" borderId="0" xfId="0" applyFont="1"/>
    <xf numFmtId="0" fontId="1" fillId="0" borderId="0" xfId="1" applyFont="1" applyAlignment="1">
      <alignment vertical="center"/>
    </xf>
    <xf numFmtId="166" fontId="1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5" applyFont="1" applyAlignment="1">
      <alignment vertical="center"/>
    </xf>
    <xf numFmtId="0" fontId="3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5" fontId="1" fillId="0" borderId="0" xfId="1" applyNumberFormat="1" applyFont="1" applyAlignment="1">
      <alignment vertical="center"/>
    </xf>
    <xf numFmtId="165" fontId="1" fillId="0" borderId="0" xfId="5" applyNumberFormat="1" applyFont="1" applyAlignment="1">
      <alignment horizontal="center" vertical="center"/>
    </xf>
    <xf numFmtId="0" fontId="3" fillId="0" borderId="0" xfId="1" quotePrefix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37" fontId="3" fillId="0" borderId="0" xfId="1" applyNumberFormat="1" applyFont="1" applyAlignment="1">
      <alignment horizontal="center" vertical="center"/>
    </xf>
    <xf numFmtId="165" fontId="3" fillId="0" borderId="0" xfId="6" applyNumberFormat="1" applyFont="1" applyAlignment="1">
      <alignment horizontal="right" vertical="center"/>
    </xf>
    <xf numFmtId="165" fontId="3" fillId="0" borderId="2" xfId="6" applyNumberFormat="1" applyFont="1" applyBorder="1" applyAlignment="1">
      <alignment horizontal="right" vertical="center"/>
    </xf>
    <xf numFmtId="0" fontId="3" fillId="0" borderId="0" xfId="7" applyFont="1" applyAlignment="1">
      <alignment vertical="center"/>
    </xf>
    <xf numFmtId="165" fontId="3" fillId="0" borderId="0" xfId="6" applyNumberFormat="1" applyFont="1" applyAlignment="1">
      <alignment vertical="center"/>
    </xf>
    <xf numFmtId="165" fontId="3" fillId="0" borderId="1" xfId="6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41" fontId="1" fillId="0" borderId="0" xfId="8" applyNumberFormat="1" applyFont="1" applyAlignment="1">
      <alignment horizontal="right" vertical="center"/>
    </xf>
    <xf numFmtId="0" fontId="3" fillId="0" borderId="0" xfId="8" applyFont="1" applyAlignment="1">
      <alignment vertical="center"/>
    </xf>
    <xf numFmtId="0" fontId="1" fillId="0" borderId="1" xfId="8" applyFont="1" applyBorder="1" applyAlignment="1">
      <alignment vertical="center"/>
    </xf>
    <xf numFmtId="41" fontId="1" fillId="0" borderId="1" xfId="8" applyNumberFormat="1" applyFont="1" applyBorder="1" applyAlignment="1">
      <alignment horizontal="right" vertical="center"/>
    </xf>
    <xf numFmtId="41" fontId="1" fillId="0" borderId="0" xfId="8" applyNumberFormat="1" applyFont="1" applyAlignment="1">
      <alignment horizontal="right" vertical="top"/>
    </xf>
    <xf numFmtId="0" fontId="1" fillId="0" borderId="0" xfId="5" applyFont="1" applyAlignment="1">
      <alignment horizontal="center" vertical="top"/>
    </xf>
    <xf numFmtId="165" fontId="1" fillId="0" borderId="0" xfId="5" applyNumberFormat="1" applyFont="1" applyAlignment="1">
      <alignment horizontal="center" vertical="top"/>
    </xf>
    <xf numFmtId="166" fontId="1" fillId="0" borderId="0" xfId="8" applyNumberFormat="1" applyFont="1" applyAlignment="1">
      <alignment horizontal="right" vertical="top"/>
    </xf>
    <xf numFmtId="167" fontId="3" fillId="0" borderId="0" xfId="6" applyNumberFormat="1" applyFont="1" applyAlignment="1">
      <alignment horizontal="right" vertical="top"/>
    </xf>
    <xf numFmtId="0" fontId="3" fillId="0" borderId="1" xfId="8" applyFont="1" applyBorder="1" applyAlignment="1">
      <alignment horizontal="center" vertical="top"/>
    </xf>
    <xf numFmtId="165" fontId="3" fillId="0" borderId="0" xfId="8" applyNumberFormat="1" applyFont="1" applyAlignment="1">
      <alignment horizontal="center" vertical="top"/>
    </xf>
    <xf numFmtId="167" fontId="3" fillId="0" borderId="0" xfId="8" applyNumberFormat="1" applyFont="1" applyAlignment="1">
      <alignment horizontal="center" vertical="top"/>
    </xf>
    <xf numFmtId="0" fontId="3" fillId="0" borderId="1" xfId="8" applyFont="1" applyBorder="1" applyAlignment="1">
      <alignment vertical="top"/>
    </xf>
    <xf numFmtId="167" fontId="3" fillId="0" borderId="1" xfId="6" applyNumberFormat="1" applyFont="1" applyBorder="1" applyAlignment="1">
      <alignment horizontal="right" vertical="top"/>
    </xf>
    <xf numFmtId="165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0" fontId="1" fillId="0" borderId="1" xfId="2" applyFont="1" applyBorder="1" applyAlignment="1">
      <alignment vertical="center"/>
    </xf>
    <xf numFmtId="165" fontId="1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2" quotePrefix="1" applyFont="1" applyAlignment="1">
      <alignment vertical="center"/>
    </xf>
    <xf numFmtId="0" fontId="10" fillId="0" borderId="0" xfId="4" applyFont="1" applyAlignment="1">
      <alignment vertical="center"/>
    </xf>
    <xf numFmtId="0" fontId="3" fillId="0" borderId="1" xfId="2" applyFont="1" applyBorder="1" applyAlignment="1">
      <alignment vertical="center"/>
    </xf>
    <xf numFmtId="166" fontId="3" fillId="0" borderId="1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0" fontId="1" fillId="0" borderId="0" xfId="2" quotePrefix="1" applyFont="1" applyAlignment="1">
      <alignment vertical="center"/>
    </xf>
    <xf numFmtId="166" fontId="1" fillId="0" borderId="0" xfId="8" applyNumberFormat="1" applyFont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center" vertical="center"/>
    </xf>
    <xf numFmtId="165" fontId="3" fillId="2" borderId="0" xfId="3" applyNumberFormat="1" applyFont="1" applyFill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5" fontId="3" fillId="2" borderId="0" xfId="3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/>
    </xf>
    <xf numFmtId="165" fontId="3" fillId="2" borderId="2" xfId="6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1" xfId="6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top"/>
    </xf>
    <xf numFmtId="165" fontId="3" fillId="2" borderId="1" xfId="6" applyNumberFormat="1" applyFont="1" applyFill="1" applyBorder="1" applyAlignment="1">
      <alignment horizontal="right" vertical="top"/>
    </xf>
    <xf numFmtId="167" fontId="3" fillId="2" borderId="0" xfId="6" applyNumberFormat="1" applyFont="1" applyFill="1" applyAlignment="1">
      <alignment vertical="top"/>
    </xf>
    <xf numFmtId="165" fontId="3" fillId="2" borderId="1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top"/>
    </xf>
    <xf numFmtId="165" fontId="3" fillId="2" borderId="0" xfId="6" applyNumberFormat="1" applyFont="1" applyFill="1" applyAlignment="1">
      <alignment vertical="top"/>
    </xf>
    <xf numFmtId="165" fontId="3" fillId="2" borderId="2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center"/>
    </xf>
    <xf numFmtId="167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top"/>
    </xf>
    <xf numFmtId="0" fontId="1" fillId="2" borderId="0" xfId="8" applyFont="1" applyFill="1" applyAlignment="1">
      <alignment horizontal="center" vertical="top"/>
    </xf>
    <xf numFmtId="165" fontId="1" fillId="2" borderId="0" xfId="8" applyNumberFormat="1" applyFont="1" applyFill="1" applyAlignment="1">
      <alignment horizontal="right" vertical="top"/>
    </xf>
    <xf numFmtId="165" fontId="3" fillId="2" borderId="0" xfId="9" applyNumberFormat="1" applyFont="1" applyFill="1" applyBorder="1" applyAlignment="1">
      <alignment horizontal="right" vertical="center"/>
    </xf>
    <xf numFmtId="165" fontId="3" fillId="2" borderId="0" xfId="9" quotePrefix="1" applyNumberFormat="1" applyFont="1" applyFill="1" applyBorder="1" applyAlignment="1">
      <alignment horizontal="right" vertical="center"/>
    </xf>
    <xf numFmtId="165" fontId="3" fillId="2" borderId="3" xfId="9" applyNumberFormat="1" applyFont="1" applyFill="1" applyBorder="1" applyAlignment="1">
      <alignment horizontal="right" vertical="center"/>
    </xf>
    <xf numFmtId="165" fontId="3" fillId="2" borderId="1" xfId="9" applyNumberFormat="1" applyFont="1" applyFill="1" applyBorder="1" applyAlignment="1">
      <alignment horizontal="right" vertical="center"/>
    </xf>
    <xf numFmtId="165" fontId="3" fillId="2" borderId="2" xfId="9" applyNumberFormat="1" applyFont="1" applyFill="1" applyBorder="1" applyAlignment="1">
      <alignment horizontal="right" vertical="center"/>
    </xf>
    <xf numFmtId="169" fontId="3" fillId="2" borderId="0" xfId="11" applyNumberFormat="1" applyFont="1" applyFill="1" applyAlignment="1">
      <alignment horizontal="right" vertical="center"/>
    </xf>
    <xf numFmtId="0" fontId="3" fillId="2" borderId="0" xfId="6" applyFont="1" applyFill="1" applyAlignment="1">
      <alignment vertical="center"/>
    </xf>
    <xf numFmtId="165" fontId="3" fillId="2" borderId="0" xfId="9" applyNumberFormat="1" applyFont="1" applyFill="1" applyAlignment="1">
      <alignment horizontal="right" vertical="center"/>
    </xf>
    <xf numFmtId="165" fontId="3" fillId="2" borderId="0" xfId="4" applyNumberFormat="1" applyFont="1" applyFill="1" applyAlignment="1">
      <alignment horizontal="right" vertical="center"/>
    </xf>
    <xf numFmtId="165" fontId="3" fillId="2" borderId="0" xfId="5" applyNumberFormat="1" applyFont="1" applyFill="1" applyAlignment="1">
      <alignment horizontal="right" vertical="center"/>
    </xf>
    <xf numFmtId="165" fontId="3" fillId="2" borderId="1" xfId="5" applyNumberFormat="1" applyFont="1" applyFill="1" applyBorder="1" applyAlignment="1">
      <alignment horizontal="right" vertical="center"/>
    </xf>
    <xf numFmtId="0" fontId="1" fillId="0" borderId="0" xfId="5" applyFont="1" applyAlignment="1">
      <alignment horizontal="center" vertical="center"/>
    </xf>
    <xf numFmtId="0" fontId="1" fillId="2" borderId="0" xfId="8" applyFont="1" applyFill="1" applyAlignment="1">
      <alignment horizontal="center" vertical="center"/>
    </xf>
    <xf numFmtId="165" fontId="1" fillId="2" borderId="0" xfId="8" applyNumberFormat="1" applyFont="1" applyFill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 wrapText="1"/>
    </xf>
    <xf numFmtId="165" fontId="3" fillId="2" borderId="1" xfId="6" applyNumberFormat="1" applyFont="1" applyFill="1" applyBorder="1" applyAlignment="1">
      <alignment horizontal="right" vertical="center" wrapText="1"/>
    </xf>
    <xf numFmtId="165" fontId="3" fillId="0" borderId="1" xfId="9" quotePrefix="1" applyNumberFormat="1" applyFont="1" applyFill="1" applyBorder="1" applyAlignment="1">
      <alignment horizontal="right" vertical="center"/>
    </xf>
    <xf numFmtId="168" fontId="3" fillId="0" borderId="0" xfId="9" applyNumberFormat="1" applyFont="1" applyFill="1" applyAlignment="1">
      <alignment horizontal="right" vertical="center"/>
    </xf>
    <xf numFmtId="168" fontId="3" fillId="0" borderId="0" xfId="9" applyNumberFormat="1" applyFont="1" applyFill="1" applyBorder="1" applyAlignment="1">
      <alignment horizontal="right" vertical="center"/>
    </xf>
    <xf numFmtId="166" fontId="1" fillId="0" borderId="0" xfId="8" applyNumberFormat="1" applyFont="1" applyAlignment="1">
      <alignment vertical="center"/>
    </xf>
    <xf numFmtId="0" fontId="9" fillId="0" borderId="0" xfId="4" applyFont="1" applyAlignment="1">
      <alignment vertical="center"/>
    </xf>
    <xf numFmtId="165" fontId="9" fillId="0" borderId="0" xfId="4" applyNumberFormat="1" applyFont="1" applyAlignment="1">
      <alignment vertical="center"/>
    </xf>
    <xf numFmtId="165" fontId="10" fillId="0" borderId="0" xfId="4" applyNumberFormat="1" applyFont="1" applyAlignment="1">
      <alignment horizontal="right" vertical="center"/>
    </xf>
    <xf numFmtId="165" fontId="9" fillId="0" borderId="0" xfId="4" applyNumberFormat="1" applyFont="1" applyAlignment="1">
      <alignment horizontal="right" vertical="center"/>
    </xf>
    <xf numFmtId="165" fontId="9" fillId="0" borderId="0" xfId="4" applyNumberFormat="1" applyFont="1" applyAlignment="1">
      <alignment horizontal="center" vertical="center"/>
    </xf>
    <xf numFmtId="166" fontId="10" fillId="0" borderId="0" xfId="4" applyNumberFormat="1" applyFont="1" applyAlignment="1">
      <alignment horizontal="right" vertical="center"/>
    </xf>
    <xf numFmtId="165" fontId="9" fillId="0" borderId="1" xfId="4" applyNumberFormat="1" applyFont="1" applyBorder="1" applyAlignment="1">
      <alignment horizontal="right" vertical="center"/>
    </xf>
    <xf numFmtId="165" fontId="9" fillId="0" borderId="3" xfId="4" applyNumberFormat="1" applyFont="1" applyBorder="1" applyAlignment="1">
      <alignment horizontal="right" vertical="center"/>
    </xf>
    <xf numFmtId="166" fontId="9" fillId="0" borderId="0" xfId="4" applyNumberFormat="1" applyFont="1" applyAlignment="1">
      <alignment horizontal="right" vertical="center"/>
    </xf>
    <xf numFmtId="166" fontId="9" fillId="0" borderId="0" xfId="4" applyNumberFormat="1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165" fontId="9" fillId="0" borderId="0" xfId="4" quotePrefix="1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166" fontId="9" fillId="0" borderId="1" xfId="4" applyNumberFormat="1" applyFont="1" applyBorder="1" applyAlignment="1">
      <alignment horizontal="right" vertical="center"/>
    </xf>
    <xf numFmtId="0" fontId="9" fillId="0" borderId="0" xfId="4" applyFont="1" applyAlignment="1">
      <alignment horizontal="center" vertical="center"/>
    </xf>
    <xf numFmtId="165" fontId="10" fillId="0" borderId="0" xfId="6" applyNumberFormat="1" applyFont="1" applyAlignment="1">
      <alignment horizontal="right"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4" applyFont="1" applyAlignment="1">
      <alignment horizontal="center" vertical="center"/>
    </xf>
    <xf numFmtId="165" fontId="10" fillId="0" borderId="1" xfId="4" applyNumberFormat="1" applyFont="1" applyBorder="1" applyAlignment="1">
      <alignment horizontal="right" vertical="center"/>
    </xf>
    <xf numFmtId="165" fontId="10" fillId="0" borderId="2" xfId="4" applyNumberFormat="1" applyFont="1" applyBorder="1" applyAlignment="1">
      <alignment horizontal="right" vertical="center"/>
    </xf>
    <xf numFmtId="165" fontId="10" fillId="2" borderId="0" xfId="4" applyNumberFormat="1" applyFont="1" applyFill="1" applyAlignment="1">
      <alignment horizontal="right" vertical="center"/>
    </xf>
    <xf numFmtId="165" fontId="10" fillId="2" borderId="0" xfId="6" applyNumberFormat="1" applyFont="1" applyFill="1" applyAlignment="1">
      <alignment horizontal="right" vertical="center"/>
    </xf>
    <xf numFmtId="165" fontId="10" fillId="2" borderId="1" xfId="4" applyNumberFormat="1" applyFont="1" applyFill="1" applyBorder="1" applyAlignment="1">
      <alignment horizontal="right" vertical="center"/>
    </xf>
    <xf numFmtId="165" fontId="10" fillId="2" borderId="2" xfId="4" applyNumberFormat="1" applyFont="1" applyFill="1" applyBorder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6" fontId="1" fillId="0" borderId="0" xfId="8" applyNumberFormat="1" applyFont="1" applyAlignment="1">
      <alignment horizontal="center" vertical="center"/>
    </xf>
    <xf numFmtId="165" fontId="1" fillId="0" borderId="1" xfId="8" applyNumberFormat="1" applyFont="1" applyBorder="1" applyAlignment="1">
      <alignment horizontal="center" vertical="center"/>
    </xf>
    <xf numFmtId="166" fontId="1" fillId="0" borderId="1" xfId="8" applyNumberFormat="1" applyFont="1" applyBorder="1" applyAlignment="1">
      <alignment horizontal="center" vertical="center"/>
    </xf>
    <xf numFmtId="166" fontId="1" fillId="0" borderId="1" xfId="8" applyNumberFormat="1" applyFont="1" applyBorder="1" applyAlignment="1">
      <alignment horizontal="right" vertical="center"/>
    </xf>
    <xf numFmtId="0" fontId="1" fillId="0" borderId="0" xfId="5" applyFont="1" applyAlignment="1">
      <alignment vertical="center"/>
    </xf>
    <xf numFmtId="166" fontId="1" fillId="0" borderId="0" xfId="5" applyNumberFormat="1" applyFont="1" applyAlignment="1">
      <alignment horizontal="center" vertical="center"/>
    </xf>
    <xf numFmtId="165" fontId="1" fillId="0" borderId="3" xfId="5" applyNumberFormat="1" applyFont="1" applyBorder="1" applyAlignment="1">
      <alignment horizontal="right" vertical="center"/>
    </xf>
    <xf numFmtId="166" fontId="1" fillId="0" borderId="0" xfId="5" applyNumberFormat="1" applyFont="1" applyAlignment="1">
      <alignment horizontal="right" vertical="center"/>
    </xf>
    <xf numFmtId="165" fontId="1" fillId="0" borderId="0" xfId="5" quotePrefix="1" applyNumberFormat="1" applyFont="1" applyAlignment="1">
      <alignment horizontal="right" vertical="center"/>
    </xf>
    <xf numFmtId="165" fontId="1" fillId="0" borderId="1" xfId="5" applyNumberFormat="1" applyFont="1" applyBorder="1" applyAlignment="1">
      <alignment horizontal="right" vertical="center"/>
    </xf>
    <xf numFmtId="165" fontId="3" fillId="0" borderId="0" xfId="5" applyNumberFormat="1" applyFont="1" applyAlignment="1">
      <alignment horizontal="center" vertical="center"/>
    </xf>
    <xf numFmtId="165" fontId="3" fillId="0" borderId="2" xfId="5" applyNumberFormat="1" applyFont="1" applyBorder="1" applyAlignment="1">
      <alignment horizontal="right" vertical="center"/>
    </xf>
    <xf numFmtId="165" fontId="3" fillId="2" borderId="2" xfId="5" applyNumberFormat="1" applyFont="1" applyFill="1" applyBorder="1" applyAlignment="1">
      <alignment horizontal="right" vertical="center"/>
    </xf>
    <xf numFmtId="165" fontId="6" fillId="0" borderId="0" xfId="5" applyNumberFormat="1" applyFont="1" applyAlignment="1">
      <alignment horizontal="right" vertical="center"/>
    </xf>
    <xf numFmtId="166" fontId="6" fillId="0" borderId="0" xfId="5" applyNumberFormat="1" applyFont="1" applyAlignment="1">
      <alignment horizontal="right" vertical="center"/>
    </xf>
    <xf numFmtId="0" fontId="3" fillId="0" borderId="1" xfId="8" applyFont="1" applyBorder="1" applyAlignment="1">
      <alignment vertical="center"/>
    </xf>
    <xf numFmtId="165" fontId="3" fillId="0" borderId="1" xfId="8" applyNumberFormat="1" applyFont="1" applyBorder="1" applyAlignment="1">
      <alignment horizontal="center" vertical="center"/>
    </xf>
    <xf numFmtId="166" fontId="3" fillId="0" borderId="1" xfId="8" applyNumberFormat="1" applyFont="1" applyBorder="1" applyAlignment="1">
      <alignment horizontal="center" vertical="center"/>
    </xf>
    <xf numFmtId="165" fontId="3" fillId="0" borderId="1" xfId="8" applyNumberFormat="1" applyFont="1" applyBorder="1" applyAlignment="1">
      <alignment horizontal="right" vertical="center"/>
    </xf>
    <xf numFmtId="166" fontId="3" fillId="0" borderId="1" xfId="8" applyNumberFormat="1" applyFont="1" applyBorder="1" applyAlignment="1">
      <alignment horizontal="right" vertical="center"/>
    </xf>
    <xf numFmtId="165" fontId="3" fillId="0" borderId="0" xfId="8" applyNumberFormat="1" applyFont="1" applyAlignment="1">
      <alignment horizontal="center" vertical="center"/>
    </xf>
    <xf numFmtId="166" fontId="3" fillId="0" borderId="0" xfId="8" applyNumberFormat="1" applyFont="1" applyAlignment="1">
      <alignment horizontal="center" vertical="center"/>
    </xf>
    <xf numFmtId="169" fontId="3" fillId="0" borderId="1" xfId="11" applyNumberFormat="1" applyFont="1" applyFill="1" applyBorder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37" fontId="1" fillId="0" borderId="0" xfId="8" applyNumberFormat="1" applyFont="1" applyAlignment="1">
      <alignment horizontal="left" vertical="center"/>
    </xf>
    <xf numFmtId="166" fontId="1" fillId="0" borderId="0" xfId="6" quotePrefix="1" applyNumberFormat="1" applyFont="1" applyAlignment="1">
      <alignment horizontal="left" vertical="center"/>
    </xf>
    <xf numFmtId="37" fontId="1" fillId="0" borderId="1" xfId="8" applyNumberFormat="1" applyFont="1" applyBorder="1" applyAlignment="1">
      <alignment horizontal="left" vertical="center"/>
    </xf>
    <xf numFmtId="166" fontId="1" fillId="0" borderId="1" xfId="6" applyNumberFormat="1" applyFont="1" applyBorder="1" applyAlignment="1">
      <alignment horizontal="left" vertical="center"/>
    </xf>
    <xf numFmtId="0" fontId="3" fillId="0" borderId="1" xfId="6" applyFont="1" applyBorder="1" applyAlignment="1">
      <alignment vertical="center"/>
    </xf>
    <xf numFmtId="166" fontId="1" fillId="0" borderId="0" xfId="6" applyNumberFormat="1" applyFont="1" applyAlignment="1">
      <alignment horizontal="left" vertical="center"/>
    </xf>
    <xf numFmtId="166" fontId="1" fillId="0" borderId="0" xfId="6" applyNumberFormat="1" applyFont="1" applyAlignment="1">
      <alignment vertical="center"/>
    </xf>
    <xf numFmtId="166" fontId="3" fillId="0" borderId="0" xfId="8" applyNumberFormat="1" applyFont="1" applyAlignment="1">
      <alignment vertical="center"/>
    </xf>
    <xf numFmtId="166" fontId="3" fillId="0" borderId="0" xfId="6" applyNumberFormat="1" applyFont="1" applyAlignment="1">
      <alignment vertical="center"/>
    </xf>
    <xf numFmtId="166" fontId="3" fillId="0" borderId="0" xfId="6" applyNumberFormat="1" applyFont="1" applyAlignment="1">
      <alignment horizontal="left" vertical="center"/>
    </xf>
    <xf numFmtId="165" fontId="3" fillId="0" borderId="0" xfId="6" applyNumberFormat="1" applyFont="1" applyAlignment="1">
      <alignment horizontal="right" vertical="center" wrapText="1"/>
    </xf>
    <xf numFmtId="166" fontId="3" fillId="0" borderId="0" xfId="6" applyNumberFormat="1" applyFont="1" applyAlignment="1">
      <alignment horizontal="center" vertical="center"/>
    </xf>
    <xf numFmtId="0" fontId="8" fillId="0" borderId="0" xfId="6" applyFont="1" applyAlignment="1">
      <alignment vertical="center"/>
    </xf>
    <xf numFmtId="0" fontId="3" fillId="0" borderId="0" xfId="6" quotePrefix="1" applyFont="1" applyAlignment="1">
      <alignment vertical="center"/>
    </xf>
    <xf numFmtId="166" fontId="3" fillId="0" borderId="0" xfId="6" quotePrefix="1" applyNumberFormat="1" applyFont="1" applyAlignment="1">
      <alignment horizontal="left" vertical="center"/>
    </xf>
    <xf numFmtId="165" fontId="3" fillId="0" borderId="1" xfId="6" applyNumberFormat="1" applyFont="1" applyBorder="1" applyAlignment="1">
      <alignment horizontal="right" vertical="center" wrapText="1"/>
    </xf>
    <xf numFmtId="166" fontId="5" fillId="0" borderId="0" xfId="6" applyNumberFormat="1" applyFont="1" applyAlignment="1">
      <alignment horizontal="left" vertical="center"/>
    </xf>
    <xf numFmtId="166" fontId="3" fillId="0" borderId="1" xfId="6" applyNumberFormat="1" applyFont="1" applyBorder="1" applyAlignment="1">
      <alignment horizontal="left" vertical="center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169" fontId="3" fillId="0" borderId="0" xfId="3" applyNumberFormat="1" applyFont="1" applyFill="1" applyAlignment="1">
      <alignment vertical="center"/>
    </xf>
    <xf numFmtId="170" fontId="3" fillId="0" borderId="0" xfId="6" applyNumberFormat="1" applyFont="1" applyAlignment="1">
      <alignment horizontal="center" vertical="center"/>
    </xf>
    <xf numFmtId="171" fontId="3" fillId="0" borderId="0" xfId="6" applyNumberFormat="1" applyFont="1" applyAlignment="1">
      <alignment horizontal="center" vertical="center"/>
    </xf>
    <xf numFmtId="166" fontId="3" fillId="0" borderId="0" xfId="10" applyNumberFormat="1" applyFont="1" applyAlignment="1">
      <alignment horizontal="left" vertical="center"/>
    </xf>
    <xf numFmtId="0" fontId="3" fillId="0" borderId="0" xfId="6" applyFont="1" applyAlignment="1">
      <alignment horizontal="right" vertical="center"/>
    </xf>
    <xf numFmtId="166" fontId="3" fillId="0" borderId="1" xfId="10" applyNumberFormat="1" applyFont="1" applyBorder="1" applyAlignment="1">
      <alignment horizontal="left" vertical="center"/>
    </xf>
    <xf numFmtId="0" fontId="3" fillId="0" borderId="1" xfId="6" applyFont="1" applyBorder="1" applyAlignment="1">
      <alignment horizontal="center" vertical="center"/>
    </xf>
    <xf numFmtId="0" fontId="3" fillId="0" borderId="1" xfId="6" applyFont="1" applyBorder="1" applyAlignment="1">
      <alignment horizontal="right" vertical="center"/>
    </xf>
    <xf numFmtId="166" fontId="3" fillId="0" borderId="0" xfId="6" quotePrefix="1" applyNumberFormat="1" applyFont="1" applyAlignment="1">
      <alignment horizontal="center" vertical="center"/>
    </xf>
    <xf numFmtId="166" fontId="1" fillId="0" borderId="0" xfId="10" applyNumberFormat="1" applyFont="1" applyAlignment="1">
      <alignment horizontal="left" vertical="center"/>
    </xf>
    <xf numFmtId="166" fontId="3" fillId="0" borderId="1" xfId="6" applyNumberFormat="1" applyFont="1" applyBorder="1" applyAlignment="1">
      <alignment vertical="center"/>
    </xf>
    <xf numFmtId="0" fontId="12" fillId="0" borderId="0" xfId="15" applyFont="1" applyAlignment="1">
      <alignment horizontal="left" vertical="center"/>
    </xf>
    <xf numFmtId="0" fontId="13" fillId="0" borderId="0" xfId="15" applyFont="1" applyAlignment="1">
      <alignment vertical="center"/>
    </xf>
    <xf numFmtId="0" fontId="13" fillId="0" borderId="0" xfId="15" applyFont="1" applyAlignment="1">
      <alignment horizontal="center" vertical="center"/>
    </xf>
    <xf numFmtId="172" fontId="13" fillId="0" borderId="0" xfId="15" applyNumberFormat="1" applyFont="1" applyAlignment="1">
      <alignment horizontal="right" vertical="center"/>
    </xf>
    <xf numFmtId="165" fontId="3" fillId="0" borderId="0" xfId="9" applyNumberFormat="1" applyFont="1" applyFill="1" applyAlignment="1">
      <alignment horizontal="center" vertical="center"/>
    </xf>
    <xf numFmtId="165" fontId="3" fillId="0" borderId="1" xfId="9" applyNumberFormat="1" applyFont="1" applyFill="1" applyBorder="1" applyAlignment="1">
      <alignment horizontal="center" vertical="center"/>
    </xf>
    <xf numFmtId="165" fontId="3" fillId="0" borderId="0" xfId="9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top"/>
    </xf>
    <xf numFmtId="165" fontId="1" fillId="0" borderId="1" xfId="5" applyNumberFormat="1" applyFont="1" applyBorder="1" applyAlignment="1">
      <alignment horizontal="center" vertical="center"/>
    </xf>
    <xf numFmtId="165" fontId="9" fillId="0" borderId="1" xfId="4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4" fontId="3" fillId="2" borderId="2" xfId="16" applyFont="1" applyFill="1" applyBorder="1" applyAlignment="1">
      <alignment vertical="top"/>
    </xf>
    <xf numFmtId="164" fontId="3" fillId="0" borderId="0" xfId="16" applyFont="1" applyAlignment="1">
      <alignment horizontal="center" vertical="top"/>
    </xf>
    <xf numFmtId="164" fontId="3" fillId="0" borderId="2" xfId="16" applyFont="1" applyBorder="1" applyAlignment="1">
      <alignment vertical="top"/>
    </xf>
    <xf numFmtId="164" fontId="3" fillId="0" borderId="0" xfId="16" applyFont="1" applyAlignment="1">
      <alignment horizontal="right" vertical="top"/>
    </xf>
    <xf numFmtId="164" fontId="3" fillId="2" borderId="0" xfId="16" applyFont="1" applyFill="1" applyAlignment="1">
      <alignment vertical="top"/>
    </xf>
    <xf numFmtId="164" fontId="3" fillId="0" borderId="0" xfId="16" applyFont="1" applyAlignment="1">
      <alignment vertical="top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6" fontId="3" fillId="0" borderId="0" xfId="2" applyNumberFormat="1" applyFont="1" applyAlignment="1">
      <alignment horizontal="center" vertical="top"/>
    </xf>
    <xf numFmtId="165" fontId="1" fillId="0" borderId="1" xfId="5" applyNumberFormat="1" applyFont="1" applyBorder="1" applyAlignment="1">
      <alignment horizontal="center" vertical="center"/>
    </xf>
    <xf numFmtId="165" fontId="9" fillId="0" borderId="1" xfId="4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</cellXfs>
  <cellStyles count="17">
    <cellStyle name="Comma" xfId="16" builtinId="3"/>
    <cellStyle name="Comma 10" xfId="3" xr:uid="{FBE78A4A-730D-4F69-B1F0-A7F725BE6B5E}"/>
    <cellStyle name="Comma 12" xfId="11" xr:uid="{FD201F76-8A6B-4169-934E-5ED7F9BC2729}"/>
    <cellStyle name="Comma 2 2" xfId="9" xr:uid="{7D69285C-0D63-4C6C-A49F-13E790518E4D}"/>
    <cellStyle name="Comma 2 5 2" xfId="14" xr:uid="{CD6CD22D-F3F1-4A3D-B0FB-0C5EABA5F3B8}"/>
    <cellStyle name="Normal" xfId="0" builtinId="0"/>
    <cellStyle name="Normal 10" xfId="2" xr:uid="{AA98459E-B5CF-4EF8-9DEF-548F77D3C427}"/>
    <cellStyle name="Normal 2" xfId="7" xr:uid="{B9294BA6-59ED-4D85-A89B-37B5443AACA2}"/>
    <cellStyle name="Normal 2 2 2 8" xfId="13" xr:uid="{BB028707-64C6-4E9A-B83A-97CEFC63D09E}"/>
    <cellStyle name="Normal 29" xfId="8" xr:uid="{332E4BEF-1560-4220-8556-E9FA034876BC}"/>
    <cellStyle name="Normal 3_CF MNR Q1 10 2" xfId="10" xr:uid="{D14DBF02-6885-414F-A881-86222ACE5C0D}"/>
    <cellStyle name="Normal 4" xfId="1" xr:uid="{11508065-507A-4715-AE68-4810423DDF3E}"/>
    <cellStyle name="Normal 4 2 2" xfId="4" xr:uid="{6B2E8118-315C-474A-8213-84493A0DAD67}"/>
    <cellStyle name="Normal 4 4" xfId="12" xr:uid="{C024C67D-CB22-43C7-A4EE-DBC57748548C}"/>
    <cellStyle name="Normal 4 5 2" xfId="5" xr:uid="{432D49AD-A21D-4F91-9D69-21A480932866}"/>
    <cellStyle name="Normal 5" xfId="15" xr:uid="{957E01AA-F28D-4D58-8912-FA3401DC401A}"/>
    <cellStyle name="Normal 6 2" xfId="6" xr:uid="{15BA1961-5260-491F-A17A-F52A34E81754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Westpac/October9900_nch.xls?528DC08B" TargetMode="External"/><Relationship Id="rId1" Type="http://schemas.openxmlformats.org/officeDocument/2006/relationships/externalLinkPath" Target="file:///\\528DC08B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Clients/Westpac/October9900_nch.xls?F935B737" TargetMode="External"/><Relationship Id="rId1" Type="http://schemas.openxmlformats.org/officeDocument/2006/relationships/externalLinkPath" Target="file:///\\F935B737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5947-5D02-44CA-9A16-90EB668ADF23}">
  <sheetPr>
    <tabColor theme="3" tint="0.39997558519241921"/>
  </sheetPr>
  <dimension ref="A1:R138"/>
  <sheetViews>
    <sheetView showZeros="0" tabSelected="1" topLeftCell="A118" zoomScaleNormal="100" zoomScaleSheetLayoutView="85" zoomScalePageLayoutView="90" workbookViewId="0">
      <selection activeCell="P89" sqref="P89"/>
    </sheetView>
  </sheetViews>
  <sheetFormatPr defaultColWidth="9.140625" defaultRowHeight="21.75" customHeight="1"/>
  <cols>
    <col min="1" max="6" width="1.85546875" style="59" customWidth="1"/>
    <col min="7" max="7" width="22.7109375" style="59" customWidth="1"/>
    <col min="8" max="8" width="8.42578125" style="62" customWidth="1"/>
    <col min="9" max="9" width="0.7109375" style="62" customWidth="1"/>
    <col min="10" max="10" width="14.7109375" style="63" customWidth="1"/>
    <col min="11" max="11" width="0.7109375" style="63" customWidth="1"/>
    <col min="12" max="12" width="14" style="63" customWidth="1"/>
    <col min="13" max="13" width="0.7109375" style="63" customWidth="1"/>
    <col min="14" max="14" width="14.7109375" style="64" customWidth="1"/>
    <col min="15" max="15" width="0.7109375" style="64" customWidth="1"/>
    <col min="16" max="16" width="14.7109375" style="64" customWidth="1"/>
    <col min="17" max="17" width="9.140625" style="59"/>
    <col min="18" max="18" width="10" style="59" bestFit="1" customWidth="1"/>
    <col min="19" max="16384" width="9.140625" style="59"/>
  </cols>
  <sheetData>
    <row r="1" spans="1:16" ht="21.75" customHeight="1">
      <c r="A1" s="56" t="s">
        <v>0</v>
      </c>
    </row>
    <row r="2" spans="1:16" s="57" customFormat="1" ht="21.75" customHeight="1">
      <c r="A2" s="57" t="s">
        <v>1</v>
      </c>
      <c r="H2" s="65"/>
      <c r="I2" s="65"/>
      <c r="J2" s="66"/>
      <c r="K2" s="66"/>
      <c r="L2" s="66"/>
      <c r="M2" s="66"/>
      <c r="N2" s="14"/>
      <c r="O2" s="14"/>
      <c r="P2" s="14"/>
    </row>
    <row r="3" spans="1:16" s="57" customFormat="1" ht="21.75" customHeight="1">
      <c r="A3" s="58" t="s">
        <v>2</v>
      </c>
      <c r="B3" s="67"/>
      <c r="C3" s="67"/>
      <c r="D3" s="67"/>
      <c r="E3" s="67"/>
      <c r="F3" s="67"/>
      <c r="G3" s="67"/>
      <c r="H3" s="68"/>
      <c r="I3" s="68"/>
      <c r="J3" s="256"/>
      <c r="K3" s="256"/>
      <c r="L3" s="256"/>
      <c r="M3" s="256"/>
      <c r="N3" s="69"/>
      <c r="O3" s="69"/>
      <c r="P3" s="69"/>
    </row>
    <row r="4" spans="1:16" s="57" customFormat="1" ht="20.100000000000001" customHeight="1">
      <c r="H4" s="65"/>
      <c r="I4" s="65"/>
      <c r="J4" s="66"/>
      <c r="K4" s="66"/>
      <c r="L4" s="66"/>
      <c r="M4" s="66"/>
      <c r="N4" s="14"/>
      <c r="O4" s="14"/>
      <c r="P4" s="14"/>
    </row>
    <row r="5" spans="1:16" s="57" customFormat="1" ht="20.100000000000001" customHeight="1">
      <c r="H5" s="65"/>
      <c r="I5" s="65"/>
      <c r="J5" s="267" t="s">
        <v>3</v>
      </c>
      <c r="K5" s="267"/>
      <c r="L5" s="267"/>
      <c r="M5" s="70"/>
      <c r="N5" s="267" t="s">
        <v>4</v>
      </c>
      <c r="O5" s="267"/>
      <c r="P5" s="267"/>
    </row>
    <row r="6" spans="1:16" s="57" customFormat="1" ht="20.100000000000001" customHeight="1">
      <c r="H6" s="65"/>
      <c r="I6" s="65"/>
      <c r="J6" s="47" t="s">
        <v>5</v>
      </c>
      <c r="K6" s="71"/>
      <c r="L6" s="47" t="s">
        <v>6</v>
      </c>
      <c r="M6" s="71"/>
      <c r="N6" s="47" t="s">
        <v>5</v>
      </c>
      <c r="O6" s="71"/>
      <c r="P6" s="47" t="s">
        <v>6</v>
      </c>
    </row>
    <row r="7" spans="1:16" s="57" customFormat="1" ht="20.100000000000001" customHeight="1">
      <c r="H7" s="65"/>
      <c r="I7" s="65"/>
      <c r="J7" s="14" t="s">
        <v>7</v>
      </c>
      <c r="K7" s="14"/>
      <c r="L7" s="14" t="s">
        <v>8</v>
      </c>
      <c r="M7" s="70"/>
      <c r="N7" s="14" t="s">
        <v>7</v>
      </c>
      <c r="O7" s="14"/>
      <c r="P7" s="14" t="s">
        <v>8</v>
      </c>
    </row>
    <row r="8" spans="1:16" s="57" customFormat="1" ht="20.100000000000001" customHeight="1">
      <c r="H8" s="65"/>
      <c r="I8" s="65"/>
      <c r="J8" s="14" t="s">
        <v>9</v>
      </c>
      <c r="K8" s="66"/>
      <c r="L8" s="14" t="s">
        <v>10</v>
      </c>
      <c r="M8" s="14"/>
      <c r="N8" s="14" t="s">
        <v>9</v>
      </c>
      <c r="O8" s="66"/>
      <c r="P8" s="14" t="s">
        <v>10</v>
      </c>
    </row>
    <row r="9" spans="1:16" s="57" customFormat="1" ht="20.100000000000001" customHeight="1">
      <c r="H9" s="68" t="s">
        <v>11</v>
      </c>
      <c r="I9" s="65"/>
      <c r="J9" s="69" t="s">
        <v>12</v>
      </c>
      <c r="K9" s="66"/>
      <c r="L9" s="69" t="s">
        <v>12</v>
      </c>
      <c r="M9" s="14"/>
      <c r="N9" s="69" t="s">
        <v>12</v>
      </c>
      <c r="O9" s="66"/>
      <c r="P9" s="69" t="s">
        <v>12</v>
      </c>
    </row>
    <row r="10" spans="1:16" s="57" customFormat="1" ht="6" customHeight="1">
      <c r="H10" s="65"/>
      <c r="I10" s="65"/>
      <c r="J10" s="120"/>
      <c r="K10" s="66"/>
      <c r="L10" s="14"/>
      <c r="M10" s="14"/>
      <c r="N10" s="120"/>
      <c r="O10" s="66"/>
      <c r="P10" s="14"/>
    </row>
    <row r="11" spans="1:16" ht="20.100000000000001" customHeight="1">
      <c r="A11" s="57" t="s">
        <v>13</v>
      </c>
      <c r="J11" s="121"/>
      <c r="L11" s="64"/>
      <c r="M11" s="64"/>
      <c r="N11" s="121"/>
    </row>
    <row r="12" spans="1:16" ht="6" customHeight="1">
      <c r="E12" s="72"/>
      <c r="J12" s="121"/>
      <c r="L12" s="64"/>
      <c r="M12" s="64"/>
      <c r="N12" s="121"/>
    </row>
    <row r="13" spans="1:16" ht="20.100000000000001" customHeight="1">
      <c r="A13" s="57" t="s">
        <v>14</v>
      </c>
      <c r="B13" s="72"/>
      <c r="E13" s="72"/>
      <c r="J13" s="121"/>
      <c r="L13" s="64"/>
      <c r="M13" s="64"/>
      <c r="N13" s="121"/>
    </row>
    <row r="14" spans="1:16" ht="6" customHeight="1">
      <c r="A14" s="57"/>
      <c r="B14" s="72"/>
      <c r="E14" s="72"/>
      <c r="J14" s="121"/>
      <c r="L14" s="64"/>
      <c r="M14" s="64"/>
      <c r="N14" s="121"/>
    </row>
    <row r="15" spans="1:16" ht="20.100000000000001" customHeight="1">
      <c r="A15" s="59" t="s">
        <v>15</v>
      </c>
      <c r="J15" s="121">
        <v>106978354</v>
      </c>
      <c r="K15" s="73"/>
      <c r="L15" s="64">
        <v>552742896</v>
      </c>
      <c r="M15" s="64"/>
      <c r="N15" s="121">
        <v>66436126</v>
      </c>
      <c r="O15" s="73"/>
      <c r="P15" s="64">
        <v>544186255</v>
      </c>
    </row>
    <row r="16" spans="1:16" ht="20.100000000000001" customHeight="1">
      <c r="A16" s="59" t="s">
        <v>16</v>
      </c>
      <c r="E16" s="72"/>
      <c r="H16" s="62">
        <v>8</v>
      </c>
      <c r="J16" s="121">
        <v>789399844</v>
      </c>
      <c r="K16" s="73"/>
      <c r="L16" s="64">
        <v>698082375</v>
      </c>
      <c r="M16" s="64"/>
      <c r="N16" s="121">
        <v>610961979</v>
      </c>
      <c r="O16" s="73"/>
      <c r="P16" s="64">
        <v>622500777</v>
      </c>
    </row>
    <row r="17" spans="1:16" ht="20.100000000000001" customHeight="1">
      <c r="A17" s="59" t="s">
        <v>17</v>
      </c>
      <c r="E17" s="72"/>
      <c r="J17" s="121"/>
      <c r="K17" s="73"/>
      <c r="L17" s="64"/>
      <c r="M17" s="64"/>
      <c r="N17" s="121"/>
      <c r="O17" s="73"/>
    </row>
    <row r="18" spans="1:16" ht="20.100000000000001" customHeight="1">
      <c r="B18" s="59" t="s">
        <v>18</v>
      </c>
      <c r="E18" s="72"/>
      <c r="J18" s="121">
        <v>0</v>
      </c>
      <c r="K18" s="73"/>
      <c r="L18" s="64">
        <v>5684804</v>
      </c>
      <c r="M18" s="64"/>
      <c r="N18" s="121">
        <v>0</v>
      </c>
      <c r="O18" s="73"/>
      <c r="P18" s="64">
        <v>5684804</v>
      </c>
    </row>
    <row r="19" spans="1:16" ht="20.100000000000001" customHeight="1">
      <c r="A19" s="59" t="s">
        <v>19</v>
      </c>
      <c r="H19" s="62">
        <v>9</v>
      </c>
      <c r="J19" s="121">
        <v>9549450</v>
      </c>
      <c r="L19" s="64">
        <v>9790784</v>
      </c>
      <c r="M19" s="64"/>
      <c r="N19" s="121">
        <v>6937300</v>
      </c>
      <c r="O19" s="73"/>
      <c r="P19" s="64">
        <v>9630489</v>
      </c>
    </row>
    <row r="20" spans="1:16" ht="20.100000000000001" customHeight="1">
      <c r="A20" s="59" t="s">
        <v>20</v>
      </c>
      <c r="E20" s="72"/>
      <c r="H20" s="62">
        <v>19</v>
      </c>
      <c r="J20" s="121">
        <v>0</v>
      </c>
      <c r="K20" s="73"/>
      <c r="L20" s="64">
        <v>0</v>
      </c>
      <c r="M20" s="64"/>
      <c r="N20" s="121">
        <v>148469875</v>
      </c>
      <c r="O20" s="73"/>
      <c r="P20" s="64">
        <v>87323303</v>
      </c>
    </row>
    <row r="21" spans="1:16" ht="20.100000000000001" customHeight="1">
      <c r="A21" s="59" t="s">
        <v>21</v>
      </c>
      <c r="E21" s="72"/>
      <c r="H21" s="62">
        <v>19</v>
      </c>
      <c r="J21" s="121">
        <v>25000000</v>
      </c>
      <c r="K21" s="73"/>
      <c r="L21" s="64">
        <v>0</v>
      </c>
      <c r="M21" s="64"/>
      <c r="N21" s="121">
        <v>25000000</v>
      </c>
      <c r="O21" s="73"/>
      <c r="P21" s="64">
        <v>0</v>
      </c>
    </row>
    <row r="22" spans="1:16" ht="20.100000000000001" customHeight="1">
      <c r="A22" s="59" t="s">
        <v>22</v>
      </c>
      <c r="E22" s="72"/>
      <c r="J22" s="121"/>
      <c r="K22" s="73"/>
      <c r="L22" s="64"/>
      <c r="M22" s="64"/>
      <c r="N22" s="121"/>
      <c r="O22" s="73"/>
    </row>
    <row r="23" spans="1:16" ht="20.100000000000001" customHeight="1">
      <c r="B23" s="59" t="s">
        <v>23</v>
      </c>
      <c r="E23" s="72"/>
      <c r="J23" s="121">
        <v>2378036</v>
      </c>
      <c r="K23" s="73"/>
      <c r="L23" s="64">
        <v>2373180</v>
      </c>
      <c r="M23" s="64"/>
      <c r="N23" s="121">
        <v>2378036</v>
      </c>
      <c r="O23" s="73"/>
      <c r="P23" s="64">
        <v>2373180</v>
      </c>
    </row>
    <row r="24" spans="1:16" ht="20.100000000000001" customHeight="1">
      <c r="A24" s="59" t="s">
        <v>24</v>
      </c>
      <c r="J24" s="122">
        <v>34579950</v>
      </c>
      <c r="K24" s="73"/>
      <c r="L24" s="74">
        <v>11668799</v>
      </c>
      <c r="M24" s="64"/>
      <c r="N24" s="122">
        <v>25546667</v>
      </c>
      <c r="O24" s="73"/>
      <c r="P24" s="74">
        <v>6772756</v>
      </c>
    </row>
    <row r="25" spans="1:16" ht="6" customHeight="1">
      <c r="E25" s="72"/>
      <c r="J25" s="121"/>
      <c r="L25" s="64"/>
      <c r="M25" s="64"/>
      <c r="N25" s="121"/>
    </row>
    <row r="26" spans="1:16" ht="20.100000000000001" customHeight="1">
      <c r="A26" s="57" t="s">
        <v>25</v>
      </c>
      <c r="J26" s="122">
        <f>SUM(J15:J25)</f>
        <v>967885634</v>
      </c>
      <c r="L26" s="74">
        <f>SUM(L15:L25)</f>
        <v>1280342838</v>
      </c>
      <c r="M26" s="64"/>
      <c r="N26" s="122">
        <f>SUM(N15:N25)</f>
        <v>885729983</v>
      </c>
      <c r="P26" s="74">
        <f>SUM(P15:P25)</f>
        <v>1278471564</v>
      </c>
    </row>
    <row r="27" spans="1:16" ht="20.100000000000001" customHeight="1">
      <c r="J27" s="121"/>
      <c r="L27" s="64"/>
      <c r="M27" s="64"/>
      <c r="N27" s="121"/>
    </row>
    <row r="28" spans="1:16" ht="20.100000000000001" customHeight="1">
      <c r="A28" s="57" t="s">
        <v>26</v>
      </c>
      <c r="J28" s="121"/>
      <c r="L28" s="64"/>
      <c r="M28" s="64"/>
      <c r="N28" s="121"/>
    </row>
    <row r="29" spans="1:16" ht="6" customHeight="1">
      <c r="A29" s="57"/>
      <c r="J29" s="121"/>
      <c r="L29" s="64"/>
      <c r="M29" s="64"/>
      <c r="N29" s="121"/>
    </row>
    <row r="30" spans="1:16" ht="20.100000000000001" customHeight="1">
      <c r="A30" s="59" t="s">
        <v>27</v>
      </c>
      <c r="J30" s="121">
        <v>90848454</v>
      </c>
      <c r="L30" s="64">
        <v>87129826</v>
      </c>
      <c r="M30" s="64"/>
      <c r="N30" s="121">
        <v>84192326</v>
      </c>
      <c r="O30" s="73"/>
      <c r="P30" s="64">
        <v>83819826</v>
      </c>
    </row>
    <row r="31" spans="1:16" ht="20.100000000000001" customHeight="1">
      <c r="A31" s="59" t="s">
        <v>28</v>
      </c>
      <c r="J31" s="121">
        <v>0</v>
      </c>
      <c r="L31" s="64">
        <v>3649096</v>
      </c>
      <c r="M31" s="64"/>
      <c r="N31" s="121">
        <v>0</v>
      </c>
      <c r="O31" s="73"/>
      <c r="P31" s="64">
        <v>3649096</v>
      </c>
    </row>
    <row r="32" spans="1:16" ht="20.100000000000001" customHeight="1">
      <c r="A32" s="59" t="s">
        <v>29</v>
      </c>
      <c r="H32" s="62">
        <v>10</v>
      </c>
      <c r="J32" s="121">
        <v>0</v>
      </c>
      <c r="L32" s="64">
        <v>0</v>
      </c>
      <c r="M32" s="64"/>
      <c r="N32" s="121">
        <v>65134575</v>
      </c>
      <c r="O32" s="73"/>
      <c r="P32" s="64">
        <v>13624575</v>
      </c>
    </row>
    <row r="33" spans="1:16" ht="20.100000000000001" customHeight="1">
      <c r="A33" s="59" t="s">
        <v>30</v>
      </c>
      <c r="H33" s="62">
        <v>10</v>
      </c>
      <c r="J33" s="121">
        <v>92158378</v>
      </c>
      <c r="L33" s="64">
        <v>0</v>
      </c>
      <c r="M33" s="64"/>
      <c r="N33" s="121">
        <v>95000040</v>
      </c>
      <c r="O33" s="73"/>
      <c r="P33" s="64">
        <v>0</v>
      </c>
    </row>
    <row r="34" spans="1:16" ht="20.100000000000001" customHeight="1">
      <c r="A34" s="59" t="s">
        <v>31</v>
      </c>
      <c r="H34" s="62">
        <v>11</v>
      </c>
      <c r="J34" s="121">
        <v>379868029</v>
      </c>
      <c r="K34" s="73"/>
      <c r="L34" s="64">
        <v>172268548</v>
      </c>
      <c r="M34" s="64"/>
      <c r="N34" s="121">
        <v>378572608</v>
      </c>
      <c r="O34" s="73"/>
      <c r="P34" s="64">
        <v>170785031</v>
      </c>
    </row>
    <row r="35" spans="1:16" ht="20.100000000000001" customHeight="1">
      <c r="A35" s="59" t="s">
        <v>32</v>
      </c>
      <c r="H35" s="62">
        <v>11</v>
      </c>
      <c r="J35" s="121">
        <v>16648033</v>
      </c>
      <c r="K35" s="73"/>
      <c r="L35" s="64">
        <v>17494872</v>
      </c>
      <c r="M35" s="64"/>
      <c r="N35" s="121">
        <v>14202321</v>
      </c>
      <c r="O35" s="73"/>
      <c r="P35" s="64">
        <v>17494872</v>
      </c>
    </row>
    <row r="36" spans="1:16" ht="20.100000000000001" customHeight="1">
      <c r="A36" s="59" t="s">
        <v>33</v>
      </c>
      <c r="H36" s="62">
        <v>11</v>
      </c>
      <c r="J36" s="121">
        <v>3958305</v>
      </c>
      <c r="K36" s="73"/>
      <c r="L36" s="64">
        <v>4434249</v>
      </c>
      <c r="M36" s="64"/>
      <c r="N36" s="121">
        <v>3873201</v>
      </c>
      <c r="O36" s="73"/>
      <c r="P36" s="64">
        <v>4414977</v>
      </c>
    </row>
    <row r="37" spans="1:16" ht="20.100000000000001" customHeight="1">
      <c r="A37" s="59" t="s">
        <v>34</v>
      </c>
      <c r="I37" s="59"/>
      <c r="J37" s="121">
        <v>20174506</v>
      </c>
      <c r="K37" s="73"/>
      <c r="L37" s="64">
        <v>21295065</v>
      </c>
      <c r="M37" s="73"/>
      <c r="N37" s="121">
        <v>11007820</v>
      </c>
      <c r="O37" s="73"/>
      <c r="P37" s="64">
        <v>10635004</v>
      </c>
    </row>
    <row r="38" spans="1:16" ht="20.100000000000001" customHeight="1">
      <c r="A38" s="59" t="s">
        <v>35</v>
      </c>
      <c r="H38" s="62">
        <v>0</v>
      </c>
      <c r="J38" s="122">
        <v>7343908</v>
      </c>
      <c r="K38" s="73"/>
      <c r="L38" s="74">
        <v>3764890</v>
      </c>
      <c r="M38" s="64"/>
      <c r="N38" s="122">
        <v>5894649</v>
      </c>
      <c r="O38" s="73"/>
      <c r="P38" s="74">
        <v>1980659</v>
      </c>
    </row>
    <row r="39" spans="1:16" ht="6" customHeight="1">
      <c r="E39" s="72"/>
      <c r="J39" s="121"/>
      <c r="L39" s="64"/>
      <c r="M39" s="64"/>
      <c r="N39" s="121"/>
    </row>
    <row r="40" spans="1:16" ht="20.100000000000001" customHeight="1">
      <c r="A40" s="57" t="s">
        <v>36</v>
      </c>
      <c r="J40" s="122">
        <f>SUM(J30:J39)</f>
        <v>610999613</v>
      </c>
      <c r="L40" s="74">
        <f>SUM(L30:L39)</f>
        <v>310036546</v>
      </c>
      <c r="M40" s="64"/>
      <c r="N40" s="122">
        <f>SUM(N30:N39)</f>
        <v>657877540</v>
      </c>
      <c r="P40" s="74">
        <f>SUM(P30:P39)</f>
        <v>306404040</v>
      </c>
    </row>
    <row r="41" spans="1:16" ht="6" customHeight="1">
      <c r="J41" s="121"/>
      <c r="L41" s="64"/>
      <c r="M41" s="64"/>
      <c r="N41" s="121"/>
    </row>
    <row r="42" spans="1:16" ht="20.100000000000001" customHeight="1" thickBot="1">
      <c r="A42" s="57" t="s">
        <v>37</v>
      </c>
      <c r="J42" s="123">
        <f>SUM(J26+J40)</f>
        <v>1578885247</v>
      </c>
      <c r="L42" s="75">
        <f>SUM(L26+L40)</f>
        <v>1590379384</v>
      </c>
      <c r="M42" s="64"/>
      <c r="N42" s="123">
        <f>SUM(N26+N40)</f>
        <v>1543607523</v>
      </c>
      <c r="P42" s="75">
        <f>SUM(P26+P40)</f>
        <v>1584875604</v>
      </c>
    </row>
    <row r="43" spans="1:16" ht="21.75" customHeight="1" thickTop="1">
      <c r="A43" s="57"/>
      <c r="J43" s="64"/>
      <c r="L43" s="64"/>
      <c r="M43" s="64"/>
    </row>
    <row r="44" spans="1:16" ht="20.65" customHeight="1">
      <c r="A44" s="57"/>
      <c r="J44" s="64"/>
      <c r="L44" s="64"/>
      <c r="M44" s="64"/>
    </row>
    <row r="45" spans="1:16" ht="9" customHeight="1">
      <c r="A45" s="57"/>
      <c r="J45" s="64"/>
      <c r="L45" s="64"/>
      <c r="M45" s="64"/>
    </row>
    <row r="46" spans="1:16" ht="20.65" customHeight="1">
      <c r="A46" s="16" t="s">
        <v>38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ht="12" customHeight="1">
      <c r="A47" s="257"/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</row>
    <row r="48" spans="1:16" ht="22.15" customHeight="1">
      <c r="A48" s="15" t="s">
        <v>39</v>
      </c>
      <c r="B48" s="15"/>
      <c r="C48" s="15"/>
      <c r="D48" s="15"/>
      <c r="E48" s="15"/>
      <c r="F48" s="15"/>
      <c r="G48" s="15"/>
      <c r="H48" s="15"/>
      <c r="I48" s="15"/>
      <c r="J48" s="76"/>
      <c r="K48" s="76"/>
      <c r="L48" s="76"/>
      <c r="M48" s="76"/>
      <c r="N48" s="76"/>
      <c r="O48" s="76"/>
      <c r="P48" s="76"/>
    </row>
    <row r="49" spans="1:16" s="57" customFormat="1" ht="21.75" customHeight="1">
      <c r="A49" s="57" t="str">
        <f>A1</f>
        <v>บริษัท โปรเอ็น คอร์ป จำกัด (มหาชน)</v>
      </c>
      <c r="H49" s="65"/>
      <c r="I49" s="65"/>
      <c r="J49" s="66"/>
      <c r="K49" s="66"/>
      <c r="L49" s="66"/>
      <c r="M49" s="66"/>
      <c r="N49" s="14"/>
      <c r="O49" s="14"/>
      <c r="P49" s="14"/>
    </row>
    <row r="50" spans="1:16" s="57" customFormat="1" ht="21.75" customHeight="1">
      <c r="A50" s="57" t="s">
        <v>40</v>
      </c>
      <c r="H50" s="65"/>
      <c r="I50" s="65"/>
      <c r="J50" s="66"/>
      <c r="K50" s="66"/>
      <c r="L50" s="66"/>
      <c r="M50" s="66"/>
      <c r="N50" s="14"/>
      <c r="O50" s="14"/>
      <c r="P50" s="14"/>
    </row>
    <row r="51" spans="1:16" s="57" customFormat="1" ht="21.75" customHeight="1">
      <c r="A51" s="58" t="str">
        <f>A3</f>
        <v>ณ วันที่ 30 กันยายน พ.ศ. 2566</v>
      </c>
      <c r="B51" s="67"/>
      <c r="C51" s="67"/>
      <c r="D51" s="67"/>
      <c r="E51" s="67"/>
      <c r="F51" s="67"/>
      <c r="G51" s="67"/>
      <c r="H51" s="68"/>
      <c r="I51" s="68"/>
      <c r="J51" s="256"/>
      <c r="K51" s="256"/>
      <c r="L51" s="256"/>
      <c r="M51" s="256"/>
      <c r="N51" s="69"/>
      <c r="O51" s="69"/>
      <c r="P51" s="69"/>
    </row>
    <row r="52" spans="1:16" s="57" customFormat="1" ht="21.75" customHeight="1">
      <c r="H52" s="65"/>
      <c r="I52" s="65"/>
      <c r="J52" s="66"/>
      <c r="K52" s="66"/>
      <c r="L52" s="66"/>
      <c r="M52" s="66"/>
      <c r="N52" s="14"/>
      <c r="O52" s="14"/>
      <c r="P52" s="14"/>
    </row>
    <row r="53" spans="1:16" s="57" customFormat="1" ht="21.75" customHeight="1">
      <c r="H53" s="65"/>
      <c r="I53" s="65"/>
      <c r="J53" s="267" t="str">
        <f>J5</f>
        <v>ข้อมูลทางการเงินรวม</v>
      </c>
      <c r="K53" s="267"/>
      <c r="L53" s="267"/>
      <c r="M53" s="70"/>
      <c r="N53" s="267" t="str">
        <f>N5</f>
        <v>ข้อมูลทางการเงินเฉพาะกิจการ</v>
      </c>
      <c r="O53" s="267"/>
      <c r="P53" s="267"/>
    </row>
    <row r="54" spans="1:16" s="57" customFormat="1" ht="21.75" customHeight="1">
      <c r="H54" s="65"/>
      <c r="I54" s="65"/>
      <c r="J54" s="47" t="s">
        <v>5</v>
      </c>
      <c r="K54" s="71"/>
      <c r="L54" s="47" t="s">
        <v>6</v>
      </c>
      <c r="M54" s="71"/>
      <c r="N54" s="47" t="s">
        <v>5</v>
      </c>
      <c r="O54" s="71"/>
      <c r="P54" s="47" t="s">
        <v>6</v>
      </c>
    </row>
    <row r="55" spans="1:16" s="57" customFormat="1" ht="21.75" customHeight="1">
      <c r="H55" s="65"/>
      <c r="I55" s="65"/>
      <c r="J55" s="14" t="s">
        <v>7</v>
      </c>
      <c r="K55" s="14"/>
      <c r="L55" s="14" t="s">
        <v>8</v>
      </c>
      <c r="M55" s="70"/>
      <c r="N55" s="14" t="s">
        <v>7</v>
      </c>
      <c r="O55" s="14"/>
      <c r="P55" s="14" t="s">
        <v>8</v>
      </c>
    </row>
    <row r="56" spans="1:16" s="57" customFormat="1" ht="21.75" customHeight="1">
      <c r="H56" s="65"/>
      <c r="I56" s="65"/>
      <c r="J56" s="14" t="s">
        <v>9</v>
      </c>
      <c r="K56" s="66"/>
      <c r="L56" s="14" t="s">
        <v>10</v>
      </c>
      <c r="M56" s="14"/>
      <c r="N56" s="14" t="s">
        <v>9</v>
      </c>
      <c r="O56" s="66"/>
      <c r="P56" s="14" t="s">
        <v>10</v>
      </c>
    </row>
    <row r="57" spans="1:16" s="57" customFormat="1" ht="21.75" customHeight="1">
      <c r="H57" s="68" t="s">
        <v>11</v>
      </c>
      <c r="I57" s="65"/>
      <c r="J57" s="69" t="s">
        <v>12</v>
      </c>
      <c r="K57" s="66"/>
      <c r="L57" s="69" t="s">
        <v>12</v>
      </c>
      <c r="M57" s="14"/>
      <c r="N57" s="69" t="s">
        <v>12</v>
      </c>
      <c r="O57" s="66"/>
      <c r="P57" s="69" t="s">
        <v>12</v>
      </c>
    </row>
    <row r="58" spans="1:16" s="57" customFormat="1" ht="21.75" customHeight="1">
      <c r="H58" s="65"/>
      <c r="I58" s="65"/>
      <c r="J58" s="120"/>
      <c r="K58" s="66"/>
      <c r="L58" s="14"/>
      <c r="M58" s="14"/>
      <c r="N58" s="120"/>
      <c r="O58" s="66"/>
      <c r="P58" s="14"/>
    </row>
    <row r="59" spans="1:16" ht="21.75" customHeight="1">
      <c r="A59" s="57" t="s">
        <v>41</v>
      </c>
      <c r="J59" s="124"/>
      <c r="N59" s="121"/>
    </row>
    <row r="60" spans="1:16" ht="6" customHeight="1">
      <c r="E60" s="72"/>
      <c r="J60" s="124"/>
      <c r="N60" s="121"/>
    </row>
    <row r="61" spans="1:16" ht="21.75" customHeight="1">
      <c r="A61" s="57" t="s">
        <v>42</v>
      </c>
      <c r="E61" s="72"/>
      <c r="J61" s="124"/>
      <c r="N61" s="121"/>
    </row>
    <row r="62" spans="1:16" ht="6" customHeight="1">
      <c r="E62" s="72"/>
      <c r="J62" s="124"/>
      <c r="N62" s="121"/>
    </row>
    <row r="63" spans="1:16" ht="21.75" customHeight="1">
      <c r="A63" s="59" t="s">
        <v>43</v>
      </c>
      <c r="E63" s="72"/>
      <c r="H63" s="62">
        <v>12</v>
      </c>
      <c r="J63" s="121">
        <v>2810146</v>
      </c>
      <c r="K63" s="64"/>
      <c r="L63" s="64">
        <v>2174767</v>
      </c>
      <c r="M63" s="64"/>
      <c r="N63" s="121">
        <v>0</v>
      </c>
      <c r="P63" s="64">
        <v>0</v>
      </c>
    </row>
    <row r="64" spans="1:16" ht="21.75" customHeight="1">
      <c r="A64" s="59" t="s">
        <v>44</v>
      </c>
      <c r="E64" s="72"/>
      <c r="H64" s="62">
        <v>14</v>
      </c>
      <c r="J64" s="121">
        <v>434103541</v>
      </c>
      <c r="K64" s="64"/>
      <c r="L64" s="64">
        <v>506184809</v>
      </c>
      <c r="M64" s="64"/>
      <c r="N64" s="121">
        <v>379864054</v>
      </c>
      <c r="P64" s="64">
        <v>475820000</v>
      </c>
    </row>
    <row r="65" spans="1:16" ht="21.75" customHeight="1">
      <c r="A65" s="59" t="s">
        <v>45</v>
      </c>
      <c r="J65" s="121"/>
      <c r="K65" s="64"/>
      <c r="L65" s="64"/>
      <c r="M65" s="64"/>
      <c r="N65" s="121"/>
    </row>
    <row r="66" spans="1:16" ht="21.75" customHeight="1">
      <c r="B66" s="59" t="s">
        <v>46</v>
      </c>
      <c r="H66" s="62">
        <v>12</v>
      </c>
      <c r="J66" s="121">
        <v>13721561</v>
      </c>
      <c r="K66" s="64"/>
      <c r="L66" s="64">
        <v>14836694</v>
      </c>
      <c r="M66" s="64"/>
      <c r="N66" s="121">
        <v>11789425</v>
      </c>
      <c r="P66" s="64">
        <v>12974046</v>
      </c>
    </row>
    <row r="67" spans="1:16" ht="21.75" customHeight="1">
      <c r="A67" s="59" t="s">
        <v>47</v>
      </c>
      <c r="J67" s="121"/>
      <c r="K67" s="64"/>
      <c r="L67" s="64"/>
      <c r="M67" s="64"/>
      <c r="N67" s="121"/>
    </row>
    <row r="68" spans="1:16" ht="21.75" customHeight="1">
      <c r="B68" s="59" t="s">
        <v>46</v>
      </c>
      <c r="H68" s="62">
        <v>13</v>
      </c>
      <c r="J68" s="121">
        <v>9914900</v>
      </c>
      <c r="K68" s="64"/>
      <c r="L68" s="64">
        <v>14750815</v>
      </c>
      <c r="M68" s="64"/>
      <c r="N68" s="121">
        <v>9586909</v>
      </c>
      <c r="P68" s="64">
        <v>14750815</v>
      </c>
    </row>
    <row r="69" spans="1:16" ht="21.75" customHeight="1">
      <c r="A69" s="59" t="s">
        <v>48</v>
      </c>
      <c r="H69" s="62">
        <v>12</v>
      </c>
      <c r="J69" s="121">
        <v>497813666</v>
      </c>
      <c r="K69" s="64"/>
      <c r="L69" s="64">
        <v>0</v>
      </c>
      <c r="M69" s="64"/>
      <c r="N69" s="121">
        <v>497813666</v>
      </c>
      <c r="P69" s="64">
        <v>0</v>
      </c>
    </row>
    <row r="70" spans="1:16" ht="21.75" customHeight="1">
      <c r="A70" s="59" t="s">
        <v>49</v>
      </c>
      <c r="C70" s="57"/>
      <c r="J70" s="122">
        <v>11981676</v>
      </c>
      <c r="K70" s="64"/>
      <c r="L70" s="74">
        <v>14339237</v>
      </c>
      <c r="M70" s="64"/>
      <c r="N70" s="122">
        <v>8317398</v>
      </c>
      <c r="P70" s="74">
        <v>12058741</v>
      </c>
    </row>
    <row r="71" spans="1:16" ht="6" customHeight="1">
      <c r="E71" s="72"/>
      <c r="J71" s="121"/>
      <c r="K71" s="64"/>
      <c r="L71" s="64"/>
      <c r="M71" s="64"/>
      <c r="N71" s="121"/>
    </row>
    <row r="72" spans="1:16" ht="21.75" customHeight="1">
      <c r="A72" s="57" t="s">
        <v>50</v>
      </c>
      <c r="J72" s="122">
        <f>SUM(J63:J71)</f>
        <v>970345490</v>
      </c>
      <c r="K72" s="64"/>
      <c r="L72" s="74">
        <f>SUM(L63:L71)</f>
        <v>552286322</v>
      </c>
      <c r="M72" s="64"/>
      <c r="N72" s="122">
        <f>SUM(N63:N71)</f>
        <v>907371452</v>
      </c>
      <c r="P72" s="74">
        <f>SUM(P63:P71)</f>
        <v>515603602</v>
      </c>
    </row>
    <row r="73" spans="1:16" ht="21.75" customHeight="1">
      <c r="E73" s="72"/>
      <c r="J73" s="121"/>
      <c r="K73" s="64"/>
      <c r="L73" s="64"/>
      <c r="M73" s="64"/>
      <c r="N73" s="121"/>
    </row>
    <row r="74" spans="1:16" ht="21.75" customHeight="1">
      <c r="A74" s="57" t="s">
        <v>51</v>
      </c>
      <c r="I74" s="59"/>
      <c r="J74" s="121"/>
      <c r="K74" s="73"/>
      <c r="L74" s="64"/>
      <c r="M74" s="64"/>
      <c r="N74" s="121"/>
      <c r="O74" s="73"/>
    </row>
    <row r="75" spans="1:16" ht="6" customHeight="1">
      <c r="E75" s="72"/>
      <c r="H75" s="62">
        <v>0</v>
      </c>
      <c r="J75" s="121"/>
      <c r="L75" s="64"/>
      <c r="M75" s="64"/>
      <c r="N75" s="121"/>
    </row>
    <row r="76" spans="1:16" ht="21.75" customHeight="1">
      <c r="A76" s="59" t="s">
        <v>52</v>
      </c>
      <c r="I76" s="59"/>
      <c r="J76" s="121">
        <v>813464</v>
      </c>
      <c r="K76" s="64"/>
      <c r="L76" s="1">
        <v>0</v>
      </c>
      <c r="M76" s="64"/>
      <c r="N76" s="121">
        <v>813464</v>
      </c>
      <c r="P76" s="1">
        <v>0</v>
      </c>
    </row>
    <row r="77" spans="1:16" ht="21.75" customHeight="1">
      <c r="A77" s="59" t="s">
        <v>53</v>
      </c>
      <c r="H77" s="62">
        <v>12</v>
      </c>
      <c r="I77" s="59"/>
      <c r="J77" s="125">
        <v>22633129</v>
      </c>
      <c r="K77" s="2"/>
      <c r="L77" s="1">
        <v>32537087</v>
      </c>
      <c r="M77" s="3"/>
      <c r="N77" s="125">
        <v>21659397</v>
      </c>
      <c r="O77" s="73"/>
      <c r="P77" s="1">
        <v>30140102</v>
      </c>
    </row>
    <row r="78" spans="1:16" ht="21.75" customHeight="1">
      <c r="A78" s="59" t="s">
        <v>54</v>
      </c>
      <c r="H78" s="62">
        <v>12</v>
      </c>
      <c r="I78" s="59"/>
      <c r="J78" s="125">
        <v>0</v>
      </c>
      <c r="K78" s="2"/>
      <c r="L78" s="1">
        <v>494811722</v>
      </c>
      <c r="M78" s="3"/>
      <c r="N78" s="125">
        <v>0</v>
      </c>
      <c r="O78" s="73"/>
      <c r="P78" s="1">
        <v>494811722</v>
      </c>
    </row>
    <row r="79" spans="1:16" ht="21.75" customHeight="1">
      <c r="A79" s="59" t="s">
        <v>55</v>
      </c>
      <c r="H79" s="62">
        <v>13</v>
      </c>
      <c r="I79" s="59"/>
      <c r="J79" s="125">
        <v>7586141</v>
      </c>
      <c r="K79" s="64"/>
      <c r="L79" s="1">
        <v>13089978</v>
      </c>
      <c r="M79" s="64"/>
      <c r="N79" s="121">
        <v>6159064</v>
      </c>
      <c r="P79" s="1">
        <v>13089978</v>
      </c>
    </row>
    <row r="80" spans="1:16" ht="21.75" customHeight="1">
      <c r="A80" s="59" t="s">
        <v>56</v>
      </c>
      <c r="I80" s="59"/>
      <c r="J80" s="121">
        <v>20351634</v>
      </c>
      <c r="K80" s="73"/>
      <c r="L80" s="1">
        <v>17114310</v>
      </c>
      <c r="M80" s="64"/>
      <c r="N80" s="127">
        <v>19960987</v>
      </c>
      <c r="O80" s="73"/>
      <c r="P80" s="1">
        <v>16813472</v>
      </c>
    </row>
    <row r="81" spans="1:16" ht="21.75" customHeight="1">
      <c r="A81" s="60" t="s">
        <v>57</v>
      </c>
      <c r="I81" s="59"/>
      <c r="J81" s="126">
        <v>8061869</v>
      </c>
      <c r="K81" s="73"/>
      <c r="L81" s="4">
        <v>8651942</v>
      </c>
      <c r="M81" s="64"/>
      <c r="N81" s="126">
        <v>8061869</v>
      </c>
      <c r="O81" s="73"/>
      <c r="P81" s="4">
        <v>8651942</v>
      </c>
    </row>
    <row r="82" spans="1:16" ht="6" customHeight="1">
      <c r="I82" s="59"/>
      <c r="J82" s="125"/>
      <c r="K82" s="73"/>
      <c r="L82" s="64"/>
      <c r="M82" s="64"/>
      <c r="N82" s="121"/>
      <c r="O82" s="73"/>
    </row>
    <row r="83" spans="1:16" ht="21.75" customHeight="1">
      <c r="A83" s="57" t="s">
        <v>58</v>
      </c>
      <c r="I83" s="59"/>
      <c r="J83" s="122">
        <f>SUM(J76:J82)</f>
        <v>59446237</v>
      </c>
      <c r="K83" s="73"/>
      <c r="L83" s="74">
        <f>SUM(L76:L82)</f>
        <v>566205039</v>
      </c>
      <c r="M83" s="64"/>
      <c r="N83" s="122">
        <f>SUM(N76:N82)</f>
        <v>56654781</v>
      </c>
      <c r="P83" s="74">
        <f>SUM(P76:P82)</f>
        <v>563507216</v>
      </c>
    </row>
    <row r="84" spans="1:16" ht="6" customHeight="1">
      <c r="J84" s="121"/>
      <c r="L84" s="64"/>
      <c r="M84" s="64"/>
      <c r="N84" s="121"/>
    </row>
    <row r="85" spans="1:16" ht="21.75" customHeight="1">
      <c r="A85" s="57" t="s">
        <v>59</v>
      </c>
      <c r="C85" s="57"/>
      <c r="J85" s="122">
        <f>SUM(J72+J83)</f>
        <v>1029791727</v>
      </c>
      <c r="L85" s="74">
        <f>SUM(L72+L83)</f>
        <v>1118491361</v>
      </c>
      <c r="M85" s="64"/>
      <c r="N85" s="122">
        <f>SUM(N72+N83)</f>
        <v>964026233</v>
      </c>
      <c r="P85" s="74">
        <f>SUM(P72+P83)</f>
        <v>1079110818</v>
      </c>
    </row>
    <row r="86" spans="1:16" ht="21.75" customHeight="1">
      <c r="A86" s="57"/>
      <c r="C86" s="57"/>
      <c r="J86" s="64"/>
      <c r="L86" s="64"/>
      <c r="M86" s="64"/>
    </row>
    <row r="87" spans="1:16" ht="21.75" customHeight="1">
      <c r="A87" s="57"/>
      <c r="C87" s="57"/>
      <c r="J87" s="64"/>
      <c r="L87" s="64"/>
      <c r="M87" s="64"/>
    </row>
    <row r="88" spans="1:16" ht="21.75" customHeight="1">
      <c r="A88" s="57"/>
      <c r="C88" s="57"/>
      <c r="J88" s="64"/>
      <c r="L88" s="64"/>
      <c r="M88" s="64"/>
    </row>
    <row r="89" spans="1:16" ht="24" customHeight="1">
      <c r="A89" s="57"/>
      <c r="C89" s="57"/>
      <c r="J89" s="64"/>
      <c r="L89" s="64"/>
      <c r="M89" s="64"/>
    </row>
    <row r="90" spans="1:16" ht="21.75" customHeight="1">
      <c r="A90" s="16" t="s">
        <v>38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6" ht="10.5" customHeight="1">
      <c r="A91" s="257"/>
      <c r="B91" s="257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</row>
    <row r="92" spans="1:16" ht="22.15" customHeight="1">
      <c r="A92" s="15" t="str">
        <f>A48</f>
        <v>หมายเหตุประกอบข้อมูลทางการเงินเป็นส่วนหนึ่งของข้อมูลทางการเงินระหว่างกาลนี้</v>
      </c>
      <c r="B92" s="15"/>
      <c r="C92" s="15"/>
      <c r="D92" s="15"/>
      <c r="E92" s="15"/>
      <c r="F92" s="15"/>
      <c r="G92" s="15"/>
      <c r="H92" s="77"/>
      <c r="I92" s="77"/>
      <c r="J92" s="78"/>
      <c r="K92" s="78"/>
      <c r="L92" s="78"/>
      <c r="M92" s="78"/>
      <c r="N92" s="74"/>
      <c r="O92" s="74"/>
      <c r="P92" s="74"/>
    </row>
    <row r="93" spans="1:16" s="57" customFormat="1" ht="21.75" customHeight="1">
      <c r="A93" s="57" t="str">
        <f>A1</f>
        <v>บริษัท โปรเอ็น คอร์ป จำกัด (มหาชน)</v>
      </c>
      <c r="H93" s="65"/>
      <c r="I93" s="65"/>
      <c r="J93" s="66"/>
      <c r="K93" s="66"/>
      <c r="L93" s="66"/>
      <c r="M93" s="66"/>
      <c r="N93" s="14"/>
      <c r="O93" s="14"/>
      <c r="P93" s="14"/>
    </row>
    <row r="94" spans="1:16" s="57" customFormat="1" ht="21.75" customHeight="1">
      <c r="A94" s="57" t="s">
        <v>40</v>
      </c>
      <c r="H94" s="65"/>
      <c r="I94" s="65"/>
      <c r="J94" s="66"/>
      <c r="K94" s="66"/>
      <c r="L94" s="66"/>
      <c r="M94" s="66"/>
      <c r="N94" s="14"/>
      <c r="O94" s="14"/>
      <c r="P94" s="14"/>
    </row>
    <row r="95" spans="1:16" s="57" customFormat="1" ht="21.75" customHeight="1">
      <c r="A95" s="58" t="str">
        <f>A51</f>
        <v>ณ วันที่ 30 กันยายน พ.ศ. 2566</v>
      </c>
      <c r="B95" s="67"/>
      <c r="C95" s="67"/>
      <c r="D95" s="67"/>
      <c r="E95" s="67"/>
      <c r="F95" s="67"/>
      <c r="G95" s="67"/>
      <c r="H95" s="68"/>
      <c r="I95" s="68"/>
      <c r="J95" s="256"/>
      <c r="K95" s="256"/>
      <c r="L95" s="256"/>
      <c r="M95" s="256"/>
      <c r="N95" s="69"/>
      <c r="O95" s="69"/>
      <c r="P95" s="69"/>
    </row>
    <row r="96" spans="1:16" s="57" customFormat="1" ht="20.65" customHeight="1">
      <c r="H96" s="65"/>
      <c r="I96" s="65"/>
      <c r="J96" s="66"/>
      <c r="K96" s="66"/>
      <c r="L96" s="66"/>
      <c r="M96" s="66"/>
      <c r="N96" s="14"/>
      <c r="O96" s="14"/>
      <c r="P96" s="14"/>
    </row>
    <row r="97" spans="1:16" s="57" customFormat="1" ht="20.65" customHeight="1">
      <c r="H97" s="65"/>
      <c r="I97" s="65"/>
      <c r="J97" s="267" t="str">
        <f>J53</f>
        <v>ข้อมูลทางการเงินรวม</v>
      </c>
      <c r="K97" s="267"/>
      <c r="L97" s="267"/>
      <c r="M97" s="70"/>
      <c r="N97" s="267" t="str">
        <f>N53</f>
        <v>ข้อมูลทางการเงินเฉพาะกิจการ</v>
      </c>
      <c r="O97" s="267"/>
      <c r="P97" s="267"/>
    </row>
    <row r="98" spans="1:16" s="57" customFormat="1" ht="20.65" customHeight="1">
      <c r="H98" s="65"/>
      <c r="I98" s="65"/>
      <c r="J98" s="47" t="s">
        <v>5</v>
      </c>
      <c r="K98" s="71"/>
      <c r="L98" s="47" t="s">
        <v>6</v>
      </c>
      <c r="M98" s="71"/>
      <c r="N98" s="47" t="s">
        <v>5</v>
      </c>
      <c r="O98" s="71"/>
      <c r="P98" s="47" t="s">
        <v>6</v>
      </c>
    </row>
    <row r="99" spans="1:16" s="57" customFormat="1" ht="20.65" customHeight="1">
      <c r="H99" s="65"/>
      <c r="I99" s="65"/>
      <c r="J99" s="14" t="s">
        <v>7</v>
      </c>
      <c r="K99" s="14"/>
      <c r="L99" s="14" t="s">
        <v>8</v>
      </c>
      <c r="M99" s="70"/>
      <c r="N99" s="14" t="s">
        <v>7</v>
      </c>
      <c r="O99" s="14"/>
      <c r="P99" s="14" t="s">
        <v>8</v>
      </c>
    </row>
    <row r="100" spans="1:16" s="57" customFormat="1" ht="20.65" customHeight="1">
      <c r="H100" s="65"/>
      <c r="I100" s="65"/>
      <c r="J100" s="14" t="s">
        <v>9</v>
      </c>
      <c r="K100" s="66"/>
      <c r="L100" s="14" t="s">
        <v>10</v>
      </c>
      <c r="M100" s="14"/>
      <c r="N100" s="14" t="s">
        <v>9</v>
      </c>
      <c r="O100" s="66"/>
      <c r="P100" s="14" t="s">
        <v>10</v>
      </c>
    </row>
    <row r="101" spans="1:16" s="57" customFormat="1" ht="20.65" customHeight="1">
      <c r="H101" s="68" t="s">
        <v>11</v>
      </c>
      <c r="I101" s="65"/>
      <c r="J101" s="69" t="s">
        <v>12</v>
      </c>
      <c r="K101" s="66"/>
      <c r="L101" s="69" t="s">
        <v>12</v>
      </c>
      <c r="M101" s="14"/>
      <c r="N101" s="69" t="s">
        <v>12</v>
      </c>
      <c r="O101" s="66"/>
      <c r="P101" s="69" t="s">
        <v>12</v>
      </c>
    </row>
    <row r="102" spans="1:16" s="57" customFormat="1" ht="20.65" customHeight="1">
      <c r="H102" s="65"/>
      <c r="I102" s="65"/>
      <c r="J102" s="120"/>
      <c r="K102" s="66"/>
      <c r="L102" s="14"/>
      <c r="M102" s="14"/>
      <c r="N102" s="120"/>
      <c r="O102" s="66"/>
      <c r="P102" s="14"/>
    </row>
    <row r="103" spans="1:16" ht="20.65" customHeight="1">
      <c r="A103" s="57" t="s">
        <v>60</v>
      </c>
      <c r="J103" s="124"/>
      <c r="N103" s="121"/>
    </row>
    <row r="104" spans="1:16" ht="6" customHeight="1">
      <c r="A104" s="57"/>
      <c r="J104" s="124"/>
      <c r="N104" s="121"/>
    </row>
    <row r="105" spans="1:16" ht="20.65" customHeight="1">
      <c r="A105" s="57" t="s">
        <v>61</v>
      </c>
      <c r="J105" s="124"/>
      <c r="N105" s="121"/>
    </row>
    <row r="106" spans="1:16" ht="6" customHeight="1">
      <c r="A106" s="57"/>
      <c r="J106" s="124"/>
      <c r="N106" s="121"/>
    </row>
    <row r="107" spans="1:16" ht="20.65" customHeight="1">
      <c r="A107" s="59" t="s">
        <v>62</v>
      </c>
      <c r="H107" s="79">
        <v>15</v>
      </c>
      <c r="J107" s="124"/>
      <c r="N107" s="121"/>
      <c r="O107" s="14"/>
    </row>
    <row r="108" spans="1:16" ht="20.65" customHeight="1">
      <c r="B108" s="61" t="s">
        <v>63</v>
      </c>
      <c r="C108" s="61"/>
      <c r="D108" s="61"/>
      <c r="E108" s="61"/>
      <c r="F108" s="61"/>
      <c r="G108" s="61"/>
      <c r="J108" s="124"/>
      <c r="N108" s="130"/>
      <c r="O108" s="73"/>
      <c r="P108" s="73"/>
    </row>
    <row r="109" spans="1:16" ht="20.65" customHeight="1">
      <c r="B109" s="61"/>
      <c r="C109" s="61" t="s">
        <v>64</v>
      </c>
      <c r="D109" s="61"/>
      <c r="E109" s="61"/>
      <c r="F109" s="61"/>
      <c r="G109" s="61"/>
      <c r="J109" s="128"/>
      <c r="K109" s="80"/>
      <c r="L109" s="80"/>
      <c r="M109" s="80"/>
      <c r="N109" s="128"/>
      <c r="O109" s="80"/>
      <c r="P109" s="80"/>
    </row>
    <row r="110" spans="1:16" ht="20.65" customHeight="1" thickBot="1">
      <c r="B110" s="61"/>
      <c r="C110" s="61"/>
      <c r="D110" s="61" t="s">
        <v>65</v>
      </c>
      <c r="E110" s="61"/>
      <c r="F110" s="61"/>
      <c r="G110" s="61"/>
      <c r="H110" s="59"/>
      <c r="J110" s="129">
        <v>237000000</v>
      </c>
      <c r="K110" s="80"/>
      <c r="L110" s="81">
        <v>237000000</v>
      </c>
      <c r="M110" s="80"/>
      <c r="N110" s="129">
        <v>237000000</v>
      </c>
      <c r="O110" s="80"/>
      <c r="P110" s="81">
        <v>237000000</v>
      </c>
    </row>
    <row r="111" spans="1:16" ht="6" customHeight="1" thickTop="1">
      <c r="H111" s="62">
        <v>0</v>
      </c>
      <c r="J111" s="128"/>
      <c r="L111" s="80"/>
      <c r="M111" s="80"/>
      <c r="N111" s="128"/>
      <c r="O111" s="14"/>
      <c r="P111" s="80"/>
    </row>
    <row r="112" spans="1:16" ht="20.65" customHeight="1">
      <c r="B112" s="61" t="s">
        <v>66</v>
      </c>
      <c r="C112" s="61"/>
      <c r="D112" s="61"/>
      <c r="E112" s="61"/>
      <c r="F112" s="61"/>
      <c r="G112" s="61"/>
      <c r="H112" s="62">
        <v>0</v>
      </c>
      <c r="J112" s="130"/>
      <c r="L112" s="73"/>
      <c r="M112" s="73"/>
      <c r="N112" s="130"/>
      <c r="O112" s="73"/>
      <c r="P112" s="73"/>
    </row>
    <row r="113" spans="1:16" ht="20.65" customHeight="1">
      <c r="B113" s="61"/>
      <c r="C113" s="61" t="s">
        <v>67</v>
      </c>
      <c r="D113" s="61"/>
      <c r="E113" s="61"/>
      <c r="F113" s="61"/>
      <c r="G113" s="61"/>
      <c r="J113" s="124"/>
      <c r="N113" s="128"/>
      <c r="O113" s="14"/>
      <c r="P113" s="80"/>
    </row>
    <row r="114" spans="1:16" ht="20.65" customHeight="1">
      <c r="B114" s="61"/>
      <c r="C114" s="61"/>
      <c r="D114" s="61" t="s">
        <v>68</v>
      </c>
      <c r="E114" s="61"/>
      <c r="F114" s="61"/>
      <c r="G114" s="61"/>
      <c r="J114" s="124"/>
      <c r="N114" s="128"/>
      <c r="O114" s="59"/>
      <c r="P114" s="59"/>
    </row>
    <row r="115" spans="1:16" ht="20.65" customHeight="1">
      <c r="B115" s="61"/>
      <c r="C115" s="61" t="s">
        <v>69</v>
      </c>
      <c r="D115" s="61"/>
      <c r="E115" s="61"/>
      <c r="F115" s="61"/>
      <c r="G115" s="61"/>
      <c r="J115" s="128"/>
      <c r="K115" s="80"/>
      <c r="L115" s="80"/>
      <c r="M115" s="80"/>
      <c r="N115" s="128"/>
      <c r="O115" s="80"/>
      <c r="P115" s="80"/>
    </row>
    <row r="116" spans="1:16" ht="20.65" customHeight="1">
      <c r="B116" s="61"/>
      <c r="C116" s="61"/>
      <c r="D116" s="61" t="s">
        <v>70</v>
      </c>
      <c r="E116" s="61"/>
      <c r="F116" s="61"/>
      <c r="G116" s="61"/>
      <c r="J116" s="128"/>
      <c r="K116" s="80"/>
      <c r="L116" s="80"/>
      <c r="M116" s="80"/>
      <c r="N116" s="128"/>
      <c r="O116" s="80"/>
      <c r="P116" s="80"/>
    </row>
    <row r="117" spans="1:16" ht="20.65" customHeight="1">
      <c r="B117" s="61"/>
      <c r="C117" s="61"/>
      <c r="D117" s="61"/>
      <c r="E117" s="61" t="s">
        <v>71</v>
      </c>
      <c r="F117" s="61"/>
      <c r="G117" s="61"/>
      <c r="J117" s="128">
        <v>173158750</v>
      </c>
      <c r="K117" s="80"/>
      <c r="L117" s="80">
        <v>158000000</v>
      </c>
      <c r="M117" s="80"/>
      <c r="N117" s="128">
        <v>173158750</v>
      </c>
      <c r="O117" s="80"/>
      <c r="P117" s="80">
        <v>158000000</v>
      </c>
    </row>
    <row r="118" spans="1:16" ht="20.65" customHeight="1">
      <c r="A118" s="61" t="s">
        <v>72</v>
      </c>
      <c r="C118" s="61"/>
      <c r="D118" s="61"/>
      <c r="E118" s="61"/>
      <c r="F118" s="61"/>
      <c r="G118" s="61"/>
      <c r="H118" s="62">
        <v>15</v>
      </c>
      <c r="J118" s="128">
        <v>322716550</v>
      </c>
      <c r="K118" s="80"/>
      <c r="L118" s="80">
        <v>228732200</v>
      </c>
      <c r="M118" s="80"/>
      <c r="N118" s="128">
        <v>322716550</v>
      </c>
      <c r="O118" s="80"/>
      <c r="P118" s="80">
        <v>228732200</v>
      </c>
    </row>
    <row r="119" spans="1:16" ht="20.65" customHeight="1">
      <c r="A119" s="61" t="s">
        <v>73</v>
      </c>
      <c r="C119" s="61"/>
      <c r="D119" s="61"/>
      <c r="E119" s="61"/>
      <c r="F119" s="61"/>
      <c r="G119" s="61"/>
      <c r="H119" s="62">
        <v>15</v>
      </c>
      <c r="J119" s="128">
        <v>0</v>
      </c>
      <c r="K119" s="80"/>
      <c r="L119" s="80">
        <v>3409740</v>
      </c>
      <c r="M119" s="80"/>
      <c r="N119" s="128">
        <v>0</v>
      </c>
      <c r="O119" s="80"/>
      <c r="P119" s="80">
        <v>3409740</v>
      </c>
    </row>
    <row r="120" spans="1:16" ht="20.65" customHeight="1">
      <c r="A120" s="61" t="s">
        <v>74</v>
      </c>
      <c r="C120" s="61"/>
      <c r="D120" s="61"/>
      <c r="E120" s="61"/>
      <c r="F120" s="61"/>
      <c r="G120" s="61"/>
      <c r="J120" s="128"/>
      <c r="K120" s="80"/>
      <c r="L120" s="80"/>
      <c r="M120" s="80"/>
      <c r="N120" s="128"/>
      <c r="O120" s="80"/>
      <c r="P120" s="80"/>
    </row>
    <row r="121" spans="1:16" ht="20.65" customHeight="1">
      <c r="A121" s="59" t="s">
        <v>75</v>
      </c>
      <c r="B121" s="82"/>
      <c r="J121" s="131">
        <v>1175732</v>
      </c>
      <c r="K121" s="83"/>
      <c r="L121" s="83">
        <v>1175732</v>
      </c>
      <c r="M121" s="83"/>
      <c r="N121" s="131">
        <v>0</v>
      </c>
      <c r="O121" s="83"/>
      <c r="P121" s="83">
        <v>0</v>
      </c>
    </row>
    <row r="122" spans="1:16" ht="20.65" customHeight="1">
      <c r="A122" s="59" t="s">
        <v>76</v>
      </c>
      <c r="J122" s="131"/>
      <c r="K122" s="83"/>
      <c r="L122" s="83"/>
      <c r="M122" s="83"/>
      <c r="N122" s="131"/>
      <c r="O122" s="83"/>
      <c r="P122" s="83"/>
    </row>
    <row r="123" spans="1:16" ht="20.65" customHeight="1">
      <c r="A123" s="57"/>
      <c r="B123" s="59" t="s">
        <v>77</v>
      </c>
      <c r="J123" s="131">
        <v>12090000</v>
      </c>
      <c r="K123" s="83"/>
      <c r="L123" s="83">
        <v>11770000</v>
      </c>
      <c r="M123" s="83"/>
      <c r="N123" s="131">
        <v>12090000</v>
      </c>
      <c r="O123" s="83"/>
      <c r="P123" s="83">
        <v>11770000</v>
      </c>
    </row>
    <row r="124" spans="1:16" ht="20.65" customHeight="1">
      <c r="A124" s="57"/>
      <c r="B124" s="59" t="s">
        <v>78</v>
      </c>
      <c r="J124" s="131">
        <v>38996024</v>
      </c>
      <c r="K124" s="83"/>
      <c r="L124" s="83">
        <v>68080890</v>
      </c>
      <c r="M124" s="83"/>
      <c r="N124" s="131">
        <v>71615990</v>
      </c>
      <c r="O124" s="83"/>
      <c r="P124" s="83">
        <v>103852846</v>
      </c>
    </row>
    <row r="125" spans="1:16" ht="20.65" customHeight="1">
      <c r="A125" s="59" t="s">
        <v>79</v>
      </c>
      <c r="J125" s="132">
        <v>-1502</v>
      </c>
      <c r="K125" s="83"/>
      <c r="L125" s="84">
        <v>-1502</v>
      </c>
      <c r="M125" s="83"/>
      <c r="N125" s="135">
        <v>0</v>
      </c>
      <c r="O125" s="83"/>
      <c r="P125" s="84">
        <v>0</v>
      </c>
    </row>
    <row r="126" spans="1:16" ht="6" customHeight="1">
      <c r="E126" s="72"/>
      <c r="J126" s="130"/>
      <c r="K126" s="73"/>
      <c r="L126" s="73"/>
      <c r="M126" s="73"/>
      <c r="N126" s="130"/>
      <c r="O126" s="73"/>
      <c r="P126" s="73"/>
    </row>
    <row r="127" spans="1:16" ht="20.65" customHeight="1">
      <c r="A127" s="59" t="s">
        <v>80</v>
      </c>
      <c r="J127" s="131">
        <v>548135554</v>
      </c>
      <c r="K127" s="83"/>
      <c r="L127" s="83">
        <f>SUM(L115:L126)</f>
        <v>471167060</v>
      </c>
      <c r="M127" s="83"/>
      <c r="N127" s="131">
        <f>SUM(N115:N126)</f>
        <v>579581290</v>
      </c>
      <c r="O127" s="83"/>
      <c r="P127" s="83">
        <f>SUM(P115:P126)</f>
        <v>505764786</v>
      </c>
    </row>
    <row r="128" spans="1:16" ht="20.65" customHeight="1">
      <c r="A128" s="59" t="s">
        <v>81</v>
      </c>
      <c r="J128" s="132">
        <v>957966</v>
      </c>
      <c r="K128" s="83"/>
      <c r="L128" s="84">
        <v>720963</v>
      </c>
      <c r="M128" s="83"/>
      <c r="N128" s="135">
        <v>0</v>
      </c>
      <c r="O128" s="83"/>
      <c r="P128" s="84">
        <v>0</v>
      </c>
    </row>
    <row r="129" spans="1:18" ht="6" customHeight="1">
      <c r="E129" s="72"/>
      <c r="J129" s="130"/>
      <c r="K129" s="73"/>
      <c r="L129" s="73"/>
      <c r="M129" s="73"/>
      <c r="N129" s="130"/>
      <c r="O129" s="73"/>
      <c r="P129" s="73"/>
    </row>
    <row r="130" spans="1:18" ht="20.65" customHeight="1">
      <c r="A130" s="57" t="s">
        <v>82</v>
      </c>
      <c r="J130" s="133">
        <f>SUM(J127:J129)</f>
        <v>549093520</v>
      </c>
      <c r="K130" s="73"/>
      <c r="L130" s="76">
        <f>SUM(L127:L129)</f>
        <v>471888023</v>
      </c>
      <c r="M130" s="73"/>
      <c r="N130" s="133">
        <f>SUM(N127:N129)</f>
        <v>579581290</v>
      </c>
      <c r="O130" s="73"/>
      <c r="P130" s="76">
        <f>SUM(P127:P129)</f>
        <v>505764786</v>
      </c>
      <c r="R130" s="73"/>
    </row>
    <row r="131" spans="1:18" ht="6" customHeight="1">
      <c r="E131" s="72"/>
      <c r="J131" s="130"/>
      <c r="K131" s="73"/>
      <c r="L131" s="73"/>
      <c r="M131" s="73"/>
      <c r="N131" s="130"/>
      <c r="O131" s="73"/>
      <c r="P131" s="73"/>
    </row>
    <row r="132" spans="1:18" ht="20.65" customHeight="1" thickBot="1">
      <c r="A132" s="57" t="s">
        <v>83</v>
      </c>
      <c r="J132" s="134">
        <f>SUM(J85+J130)</f>
        <v>1578885247</v>
      </c>
      <c r="K132" s="73"/>
      <c r="L132" s="85">
        <f>SUM(L85+L130)</f>
        <v>1590379384</v>
      </c>
      <c r="M132" s="73"/>
      <c r="N132" s="134">
        <f>SUM(N85+N130)</f>
        <v>1543607523</v>
      </c>
      <c r="O132" s="73"/>
      <c r="P132" s="85">
        <f>SUM(P85+P130)</f>
        <v>1584875604</v>
      </c>
    </row>
    <row r="133" spans="1:18" ht="21.75" customHeight="1" thickTop="1">
      <c r="A133" s="57"/>
      <c r="J133" s="64"/>
      <c r="K133" s="64"/>
      <c r="L133" s="64"/>
      <c r="M133" s="64"/>
    </row>
    <row r="134" spans="1:18" ht="17.25" customHeight="1">
      <c r="A134" s="57"/>
      <c r="J134" s="64"/>
      <c r="K134" s="64"/>
      <c r="L134" s="64"/>
      <c r="M134" s="64"/>
    </row>
    <row r="135" spans="1:18" ht="21" customHeight="1">
      <c r="A135" s="57"/>
      <c r="J135" s="64"/>
      <c r="K135" s="64"/>
      <c r="L135" s="64"/>
      <c r="M135" s="64"/>
    </row>
    <row r="136" spans="1:18" ht="21.75" customHeight="1">
      <c r="A136" s="16" t="s">
        <v>38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1:18" ht="10.5" customHeight="1">
      <c r="A137" s="257"/>
      <c r="B137" s="257"/>
      <c r="C137" s="257"/>
      <c r="D137" s="257"/>
      <c r="E137" s="257"/>
      <c r="F137" s="257"/>
      <c r="G137" s="257"/>
      <c r="H137" s="257"/>
      <c r="I137" s="257"/>
      <c r="J137" s="257"/>
      <c r="K137" s="257"/>
      <c r="L137" s="257"/>
      <c r="M137" s="257"/>
      <c r="N137" s="257"/>
      <c r="O137" s="257"/>
      <c r="P137" s="257"/>
    </row>
    <row r="138" spans="1:18" ht="21.75" customHeight="1">
      <c r="A138" s="15" t="str">
        <f>A92</f>
        <v>หมายเหตุประกอบข้อมูลทางการเงินเป็นส่วนหนึ่งของข้อมูลทางการเงินระหว่างกาลนี้</v>
      </c>
      <c r="B138" s="15"/>
      <c r="C138" s="15"/>
      <c r="D138" s="15"/>
      <c r="E138" s="15"/>
      <c r="F138" s="15"/>
      <c r="G138" s="15"/>
      <c r="H138" s="15"/>
      <c r="I138" s="15"/>
      <c r="J138" s="76"/>
      <c r="K138" s="76"/>
      <c r="L138" s="76"/>
      <c r="M138" s="76"/>
      <c r="N138" s="76"/>
      <c r="O138" s="76"/>
      <c r="P138" s="76"/>
    </row>
  </sheetData>
  <mergeCells count="6">
    <mergeCell ref="J5:L5"/>
    <mergeCell ref="N5:P5"/>
    <mergeCell ref="J53:L53"/>
    <mergeCell ref="N53:P53"/>
    <mergeCell ref="J97:L97"/>
    <mergeCell ref="N97:P97"/>
  </mergeCells>
  <pageMargins left="0.8" right="0.5" top="0.5" bottom="0.6" header="0.49" footer="0.4"/>
  <pageSetup paperSize="9" scale="95" firstPageNumber="2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8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FE94-0295-49C2-8E4D-DF0ADA0436D5}">
  <sheetPr>
    <tabColor theme="3" tint="0.39997558519241921"/>
  </sheetPr>
  <dimension ref="A1:P63"/>
  <sheetViews>
    <sheetView topLeftCell="A46" zoomScaleNormal="100" zoomScaleSheetLayoutView="100" zoomScalePageLayoutView="80" workbookViewId="0">
      <selection activeCell="P64" sqref="P64"/>
    </sheetView>
  </sheetViews>
  <sheetFormatPr defaultRowHeight="21.75" customHeight="1"/>
  <cols>
    <col min="1" max="6" width="1.7109375" style="54" customWidth="1"/>
    <col min="7" max="7" width="42" style="54" customWidth="1"/>
    <col min="8" max="8" width="8.85546875" style="18" customWidth="1"/>
    <col min="9" max="9" width="0.85546875" style="18" customWidth="1"/>
    <col min="10" max="10" width="12.7109375" style="18" customWidth="1"/>
    <col min="11" max="11" width="0.85546875" style="18" customWidth="1"/>
    <col min="12" max="12" width="12.7109375" style="18" customWidth="1"/>
    <col min="13" max="13" width="0.85546875" style="18" customWidth="1"/>
    <col min="14" max="14" width="12.7109375" style="20" customWidth="1"/>
    <col min="15" max="15" width="0.85546875" style="22" customWidth="1"/>
    <col min="16" max="16" width="12.7109375" style="20" customWidth="1"/>
    <col min="17" max="82" width="9.140625" style="54"/>
    <col min="83" max="88" width="1.7109375" style="54" customWidth="1"/>
    <col min="89" max="89" width="31.85546875" style="54" customWidth="1"/>
    <col min="90" max="90" width="8.28515625" style="54" customWidth="1"/>
    <col min="91" max="91" width="0.7109375" style="54" customWidth="1"/>
    <col min="92" max="92" width="12.28515625" style="54" customWidth="1"/>
    <col min="93" max="93" width="0.7109375" style="54" customWidth="1"/>
    <col min="94" max="94" width="12.28515625" style="54" customWidth="1"/>
    <col min="95" max="95" width="0.7109375" style="54" customWidth="1"/>
    <col min="96" max="96" width="12.28515625" style="54" customWidth="1"/>
    <col min="97" max="97" width="0.7109375" style="54" customWidth="1"/>
    <col min="98" max="98" width="13.140625" style="54" customWidth="1"/>
    <col min="99" max="338" width="9.140625" style="54"/>
    <col min="339" max="344" width="1.7109375" style="54" customWidth="1"/>
    <col min="345" max="345" width="31.85546875" style="54" customWidth="1"/>
    <col min="346" max="346" width="8.28515625" style="54" customWidth="1"/>
    <col min="347" max="347" width="0.7109375" style="54" customWidth="1"/>
    <col min="348" max="348" width="12.28515625" style="54" customWidth="1"/>
    <col min="349" max="349" width="0.7109375" style="54" customWidth="1"/>
    <col min="350" max="350" width="12.28515625" style="54" customWidth="1"/>
    <col min="351" max="351" width="0.7109375" style="54" customWidth="1"/>
    <col min="352" max="352" width="12.28515625" style="54" customWidth="1"/>
    <col min="353" max="353" width="0.7109375" style="54" customWidth="1"/>
    <col min="354" max="354" width="13.140625" style="54" customWidth="1"/>
    <col min="355" max="594" width="9.140625" style="54"/>
    <col min="595" max="600" width="1.7109375" style="54" customWidth="1"/>
    <col min="601" max="601" width="31.85546875" style="54" customWidth="1"/>
    <col min="602" max="602" width="8.28515625" style="54" customWidth="1"/>
    <col min="603" max="603" width="0.7109375" style="54" customWidth="1"/>
    <col min="604" max="604" width="12.28515625" style="54" customWidth="1"/>
    <col min="605" max="605" width="0.7109375" style="54" customWidth="1"/>
    <col min="606" max="606" width="12.28515625" style="54" customWidth="1"/>
    <col min="607" max="607" width="0.7109375" style="54" customWidth="1"/>
    <col min="608" max="608" width="12.28515625" style="54" customWidth="1"/>
    <col min="609" max="609" width="0.7109375" style="54" customWidth="1"/>
    <col min="610" max="610" width="13.140625" style="54" customWidth="1"/>
    <col min="611" max="850" width="9.140625" style="54"/>
    <col min="851" max="856" width="1.7109375" style="54" customWidth="1"/>
    <col min="857" max="857" width="31.85546875" style="54" customWidth="1"/>
    <col min="858" max="858" width="8.28515625" style="54" customWidth="1"/>
    <col min="859" max="859" width="0.7109375" style="54" customWidth="1"/>
    <col min="860" max="860" width="12.28515625" style="54" customWidth="1"/>
    <col min="861" max="861" width="0.7109375" style="54" customWidth="1"/>
    <col min="862" max="862" width="12.28515625" style="54" customWidth="1"/>
    <col min="863" max="863" width="0.7109375" style="54" customWidth="1"/>
    <col min="864" max="864" width="12.28515625" style="54" customWidth="1"/>
    <col min="865" max="865" width="0.7109375" style="54" customWidth="1"/>
    <col min="866" max="866" width="13.140625" style="54" customWidth="1"/>
    <col min="867" max="1106" width="9.140625" style="54"/>
    <col min="1107" max="1112" width="1.7109375" style="54" customWidth="1"/>
    <col min="1113" max="1113" width="31.85546875" style="54" customWidth="1"/>
    <col min="1114" max="1114" width="8.28515625" style="54" customWidth="1"/>
    <col min="1115" max="1115" width="0.7109375" style="54" customWidth="1"/>
    <col min="1116" max="1116" width="12.28515625" style="54" customWidth="1"/>
    <col min="1117" max="1117" width="0.7109375" style="54" customWidth="1"/>
    <col min="1118" max="1118" width="12.28515625" style="54" customWidth="1"/>
    <col min="1119" max="1119" width="0.7109375" style="54" customWidth="1"/>
    <col min="1120" max="1120" width="12.28515625" style="54" customWidth="1"/>
    <col min="1121" max="1121" width="0.7109375" style="54" customWidth="1"/>
    <col min="1122" max="1122" width="13.140625" style="54" customWidth="1"/>
    <col min="1123" max="1362" width="9.140625" style="54"/>
    <col min="1363" max="1368" width="1.7109375" style="54" customWidth="1"/>
    <col min="1369" max="1369" width="31.85546875" style="54" customWidth="1"/>
    <col min="1370" max="1370" width="8.28515625" style="54" customWidth="1"/>
    <col min="1371" max="1371" width="0.7109375" style="54" customWidth="1"/>
    <col min="1372" max="1372" width="12.28515625" style="54" customWidth="1"/>
    <col min="1373" max="1373" width="0.7109375" style="54" customWidth="1"/>
    <col min="1374" max="1374" width="12.28515625" style="54" customWidth="1"/>
    <col min="1375" max="1375" width="0.7109375" style="54" customWidth="1"/>
    <col min="1376" max="1376" width="12.28515625" style="54" customWidth="1"/>
    <col min="1377" max="1377" width="0.7109375" style="54" customWidth="1"/>
    <col min="1378" max="1378" width="13.140625" style="54" customWidth="1"/>
    <col min="1379" max="1618" width="9.140625" style="54"/>
    <col min="1619" max="1624" width="1.7109375" style="54" customWidth="1"/>
    <col min="1625" max="1625" width="31.85546875" style="54" customWidth="1"/>
    <col min="1626" max="1626" width="8.28515625" style="54" customWidth="1"/>
    <col min="1627" max="1627" width="0.7109375" style="54" customWidth="1"/>
    <col min="1628" max="1628" width="12.28515625" style="54" customWidth="1"/>
    <col min="1629" max="1629" width="0.7109375" style="54" customWidth="1"/>
    <col min="1630" max="1630" width="12.28515625" style="54" customWidth="1"/>
    <col min="1631" max="1631" width="0.7109375" style="54" customWidth="1"/>
    <col min="1632" max="1632" width="12.28515625" style="54" customWidth="1"/>
    <col min="1633" max="1633" width="0.7109375" style="54" customWidth="1"/>
    <col min="1634" max="1634" width="13.140625" style="54" customWidth="1"/>
    <col min="1635" max="1874" width="9.140625" style="54"/>
    <col min="1875" max="1880" width="1.7109375" style="54" customWidth="1"/>
    <col min="1881" max="1881" width="31.85546875" style="54" customWidth="1"/>
    <col min="1882" max="1882" width="8.28515625" style="54" customWidth="1"/>
    <col min="1883" max="1883" width="0.7109375" style="54" customWidth="1"/>
    <col min="1884" max="1884" width="12.28515625" style="54" customWidth="1"/>
    <col min="1885" max="1885" width="0.7109375" style="54" customWidth="1"/>
    <col min="1886" max="1886" width="12.28515625" style="54" customWidth="1"/>
    <col min="1887" max="1887" width="0.7109375" style="54" customWidth="1"/>
    <col min="1888" max="1888" width="12.28515625" style="54" customWidth="1"/>
    <col min="1889" max="1889" width="0.7109375" style="54" customWidth="1"/>
    <col min="1890" max="1890" width="13.140625" style="54" customWidth="1"/>
    <col min="1891" max="2130" width="9.140625" style="54"/>
    <col min="2131" max="2136" width="1.7109375" style="54" customWidth="1"/>
    <col min="2137" max="2137" width="31.85546875" style="54" customWidth="1"/>
    <col min="2138" max="2138" width="8.28515625" style="54" customWidth="1"/>
    <col min="2139" max="2139" width="0.7109375" style="54" customWidth="1"/>
    <col min="2140" max="2140" width="12.28515625" style="54" customWidth="1"/>
    <col min="2141" max="2141" width="0.7109375" style="54" customWidth="1"/>
    <col min="2142" max="2142" width="12.28515625" style="54" customWidth="1"/>
    <col min="2143" max="2143" width="0.7109375" style="54" customWidth="1"/>
    <col min="2144" max="2144" width="12.28515625" style="54" customWidth="1"/>
    <col min="2145" max="2145" width="0.7109375" style="54" customWidth="1"/>
    <col min="2146" max="2146" width="13.140625" style="54" customWidth="1"/>
    <col min="2147" max="2386" width="9.140625" style="54"/>
    <col min="2387" max="2392" width="1.7109375" style="54" customWidth="1"/>
    <col min="2393" max="2393" width="31.85546875" style="54" customWidth="1"/>
    <col min="2394" max="2394" width="8.28515625" style="54" customWidth="1"/>
    <col min="2395" max="2395" width="0.7109375" style="54" customWidth="1"/>
    <col min="2396" max="2396" width="12.28515625" style="54" customWidth="1"/>
    <col min="2397" max="2397" width="0.7109375" style="54" customWidth="1"/>
    <col min="2398" max="2398" width="12.28515625" style="54" customWidth="1"/>
    <col min="2399" max="2399" width="0.7109375" style="54" customWidth="1"/>
    <col min="2400" max="2400" width="12.28515625" style="54" customWidth="1"/>
    <col min="2401" max="2401" width="0.7109375" style="54" customWidth="1"/>
    <col min="2402" max="2402" width="13.140625" style="54" customWidth="1"/>
    <col min="2403" max="2642" width="9.140625" style="54"/>
    <col min="2643" max="2648" width="1.7109375" style="54" customWidth="1"/>
    <col min="2649" max="2649" width="31.85546875" style="54" customWidth="1"/>
    <col min="2650" max="2650" width="8.28515625" style="54" customWidth="1"/>
    <col min="2651" max="2651" width="0.7109375" style="54" customWidth="1"/>
    <col min="2652" max="2652" width="12.28515625" style="54" customWidth="1"/>
    <col min="2653" max="2653" width="0.7109375" style="54" customWidth="1"/>
    <col min="2654" max="2654" width="12.28515625" style="54" customWidth="1"/>
    <col min="2655" max="2655" width="0.7109375" style="54" customWidth="1"/>
    <col min="2656" max="2656" width="12.28515625" style="54" customWidth="1"/>
    <col min="2657" max="2657" width="0.7109375" style="54" customWidth="1"/>
    <col min="2658" max="2658" width="13.140625" style="54" customWidth="1"/>
    <col min="2659" max="2898" width="9.140625" style="54"/>
    <col min="2899" max="2904" width="1.7109375" style="54" customWidth="1"/>
    <col min="2905" max="2905" width="31.85546875" style="54" customWidth="1"/>
    <col min="2906" max="2906" width="8.28515625" style="54" customWidth="1"/>
    <col min="2907" max="2907" width="0.7109375" style="54" customWidth="1"/>
    <col min="2908" max="2908" width="12.28515625" style="54" customWidth="1"/>
    <col min="2909" max="2909" width="0.7109375" style="54" customWidth="1"/>
    <col min="2910" max="2910" width="12.28515625" style="54" customWidth="1"/>
    <col min="2911" max="2911" width="0.7109375" style="54" customWidth="1"/>
    <col min="2912" max="2912" width="12.28515625" style="54" customWidth="1"/>
    <col min="2913" max="2913" width="0.7109375" style="54" customWidth="1"/>
    <col min="2914" max="2914" width="13.140625" style="54" customWidth="1"/>
    <col min="2915" max="3154" width="9.140625" style="54"/>
    <col min="3155" max="3160" width="1.7109375" style="54" customWidth="1"/>
    <col min="3161" max="3161" width="31.85546875" style="54" customWidth="1"/>
    <col min="3162" max="3162" width="8.28515625" style="54" customWidth="1"/>
    <col min="3163" max="3163" width="0.7109375" style="54" customWidth="1"/>
    <col min="3164" max="3164" width="12.28515625" style="54" customWidth="1"/>
    <col min="3165" max="3165" width="0.7109375" style="54" customWidth="1"/>
    <col min="3166" max="3166" width="12.28515625" style="54" customWidth="1"/>
    <col min="3167" max="3167" width="0.7109375" style="54" customWidth="1"/>
    <col min="3168" max="3168" width="12.28515625" style="54" customWidth="1"/>
    <col min="3169" max="3169" width="0.7109375" style="54" customWidth="1"/>
    <col min="3170" max="3170" width="13.140625" style="54" customWidth="1"/>
    <col min="3171" max="3410" width="9.140625" style="54"/>
    <col min="3411" max="3416" width="1.7109375" style="54" customWidth="1"/>
    <col min="3417" max="3417" width="31.85546875" style="54" customWidth="1"/>
    <col min="3418" max="3418" width="8.28515625" style="54" customWidth="1"/>
    <col min="3419" max="3419" width="0.7109375" style="54" customWidth="1"/>
    <col min="3420" max="3420" width="12.28515625" style="54" customWidth="1"/>
    <col min="3421" max="3421" width="0.7109375" style="54" customWidth="1"/>
    <col min="3422" max="3422" width="12.28515625" style="54" customWidth="1"/>
    <col min="3423" max="3423" width="0.7109375" style="54" customWidth="1"/>
    <col min="3424" max="3424" width="12.28515625" style="54" customWidth="1"/>
    <col min="3425" max="3425" width="0.7109375" style="54" customWidth="1"/>
    <col min="3426" max="3426" width="13.140625" style="54" customWidth="1"/>
    <col min="3427" max="3666" width="9.140625" style="54"/>
    <col min="3667" max="3672" width="1.7109375" style="54" customWidth="1"/>
    <col min="3673" max="3673" width="31.85546875" style="54" customWidth="1"/>
    <col min="3674" max="3674" width="8.28515625" style="54" customWidth="1"/>
    <col min="3675" max="3675" width="0.7109375" style="54" customWidth="1"/>
    <col min="3676" max="3676" width="12.28515625" style="54" customWidth="1"/>
    <col min="3677" max="3677" width="0.7109375" style="54" customWidth="1"/>
    <col min="3678" max="3678" width="12.28515625" style="54" customWidth="1"/>
    <col min="3679" max="3679" width="0.7109375" style="54" customWidth="1"/>
    <col min="3680" max="3680" width="12.28515625" style="54" customWidth="1"/>
    <col min="3681" max="3681" width="0.7109375" style="54" customWidth="1"/>
    <col min="3682" max="3682" width="13.140625" style="54" customWidth="1"/>
    <col min="3683" max="3922" width="9.140625" style="54"/>
    <col min="3923" max="3928" width="1.7109375" style="54" customWidth="1"/>
    <col min="3929" max="3929" width="31.85546875" style="54" customWidth="1"/>
    <col min="3930" max="3930" width="8.28515625" style="54" customWidth="1"/>
    <col min="3931" max="3931" width="0.7109375" style="54" customWidth="1"/>
    <col min="3932" max="3932" width="12.28515625" style="54" customWidth="1"/>
    <col min="3933" max="3933" width="0.7109375" style="54" customWidth="1"/>
    <col min="3934" max="3934" width="12.28515625" style="54" customWidth="1"/>
    <col min="3935" max="3935" width="0.7109375" style="54" customWidth="1"/>
    <col min="3936" max="3936" width="12.28515625" style="54" customWidth="1"/>
    <col min="3937" max="3937" width="0.7109375" style="54" customWidth="1"/>
    <col min="3938" max="3938" width="13.140625" style="54" customWidth="1"/>
    <col min="3939" max="4178" width="9.140625" style="54"/>
    <col min="4179" max="4184" width="1.7109375" style="54" customWidth="1"/>
    <col min="4185" max="4185" width="31.85546875" style="54" customWidth="1"/>
    <col min="4186" max="4186" width="8.28515625" style="54" customWidth="1"/>
    <col min="4187" max="4187" width="0.7109375" style="54" customWidth="1"/>
    <col min="4188" max="4188" width="12.28515625" style="54" customWidth="1"/>
    <col min="4189" max="4189" width="0.7109375" style="54" customWidth="1"/>
    <col min="4190" max="4190" width="12.28515625" style="54" customWidth="1"/>
    <col min="4191" max="4191" width="0.7109375" style="54" customWidth="1"/>
    <col min="4192" max="4192" width="12.28515625" style="54" customWidth="1"/>
    <col min="4193" max="4193" width="0.7109375" style="54" customWidth="1"/>
    <col min="4194" max="4194" width="13.140625" style="54" customWidth="1"/>
    <col min="4195" max="4434" width="9.140625" style="54"/>
    <col min="4435" max="4440" width="1.7109375" style="54" customWidth="1"/>
    <col min="4441" max="4441" width="31.85546875" style="54" customWidth="1"/>
    <col min="4442" max="4442" width="8.28515625" style="54" customWidth="1"/>
    <col min="4443" max="4443" width="0.7109375" style="54" customWidth="1"/>
    <col min="4444" max="4444" width="12.28515625" style="54" customWidth="1"/>
    <col min="4445" max="4445" width="0.7109375" style="54" customWidth="1"/>
    <col min="4446" max="4446" width="12.28515625" style="54" customWidth="1"/>
    <col min="4447" max="4447" width="0.7109375" style="54" customWidth="1"/>
    <col min="4448" max="4448" width="12.28515625" style="54" customWidth="1"/>
    <col min="4449" max="4449" width="0.7109375" style="54" customWidth="1"/>
    <col min="4450" max="4450" width="13.140625" style="54" customWidth="1"/>
    <col min="4451" max="4690" width="9.140625" style="54"/>
    <col min="4691" max="4696" width="1.7109375" style="54" customWidth="1"/>
    <col min="4697" max="4697" width="31.85546875" style="54" customWidth="1"/>
    <col min="4698" max="4698" width="8.28515625" style="54" customWidth="1"/>
    <col min="4699" max="4699" width="0.7109375" style="54" customWidth="1"/>
    <col min="4700" max="4700" width="12.28515625" style="54" customWidth="1"/>
    <col min="4701" max="4701" width="0.7109375" style="54" customWidth="1"/>
    <col min="4702" max="4702" width="12.28515625" style="54" customWidth="1"/>
    <col min="4703" max="4703" width="0.7109375" style="54" customWidth="1"/>
    <col min="4704" max="4704" width="12.28515625" style="54" customWidth="1"/>
    <col min="4705" max="4705" width="0.7109375" style="54" customWidth="1"/>
    <col min="4706" max="4706" width="13.140625" style="54" customWidth="1"/>
    <col min="4707" max="4946" width="9.140625" style="54"/>
    <col min="4947" max="4952" width="1.7109375" style="54" customWidth="1"/>
    <col min="4953" max="4953" width="31.85546875" style="54" customWidth="1"/>
    <col min="4954" max="4954" width="8.28515625" style="54" customWidth="1"/>
    <col min="4955" max="4955" width="0.7109375" style="54" customWidth="1"/>
    <col min="4956" max="4956" width="12.28515625" style="54" customWidth="1"/>
    <col min="4957" max="4957" width="0.7109375" style="54" customWidth="1"/>
    <col min="4958" max="4958" width="12.28515625" style="54" customWidth="1"/>
    <col min="4959" max="4959" width="0.7109375" style="54" customWidth="1"/>
    <col min="4960" max="4960" width="12.28515625" style="54" customWidth="1"/>
    <col min="4961" max="4961" width="0.7109375" style="54" customWidth="1"/>
    <col min="4962" max="4962" width="13.140625" style="54" customWidth="1"/>
    <col min="4963" max="5202" width="9.140625" style="54"/>
    <col min="5203" max="5208" width="1.7109375" style="54" customWidth="1"/>
    <col min="5209" max="5209" width="31.85546875" style="54" customWidth="1"/>
    <col min="5210" max="5210" width="8.28515625" style="54" customWidth="1"/>
    <col min="5211" max="5211" width="0.7109375" style="54" customWidth="1"/>
    <col min="5212" max="5212" width="12.28515625" style="54" customWidth="1"/>
    <col min="5213" max="5213" width="0.7109375" style="54" customWidth="1"/>
    <col min="5214" max="5214" width="12.28515625" style="54" customWidth="1"/>
    <col min="5215" max="5215" width="0.7109375" style="54" customWidth="1"/>
    <col min="5216" max="5216" width="12.28515625" style="54" customWidth="1"/>
    <col min="5217" max="5217" width="0.7109375" style="54" customWidth="1"/>
    <col min="5218" max="5218" width="13.140625" style="54" customWidth="1"/>
    <col min="5219" max="5458" width="9.140625" style="54"/>
    <col min="5459" max="5464" width="1.7109375" style="54" customWidth="1"/>
    <col min="5465" max="5465" width="31.85546875" style="54" customWidth="1"/>
    <col min="5466" max="5466" width="8.28515625" style="54" customWidth="1"/>
    <col min="5467" max="5467" width="0.7109375" style="54" customWidth="1"/>
    <col min="5468" max="5468" width="12.28515625" style="54" customWidth="1"/>
    <col min="5469" max="5469" width="0.7109375" style="54" customWidth="1"/>
    <col min="5470" max="5470" width="12.28515625" style="54" customWidth="1"/>
    <col min="5471" max="5471" width="0.7109375" style="54" customWidth="1"/>
    <col min="5472" max="5472" width="12.28515625" style="54" customWidth="1"/>
    <col min="5473" max="5473" width="0.7109375" style="54" customWidth="1"/>
    <col min="5474" max="5474" width="13.140625" style="54" customWidth="1"/>
    <col min="5475" max="5714" width="9.140625" style="54"/>
    <col min="5715" max="5720" width="1.7109375" style="54" customWidth="1"/>
    <col min="5721" max="5721" width="31.85546875" style="54" customWidth="1"/>
    <col min="5722" max="5722" width="8.28515625" style="54" customWidth="1"/>
    <col min="5723" max="5723" width="0.7109375" style="54" customWidth="1"/>
    <col min="5724" max="5724" width="12.28515625" style="54" customWidth="1"/>
    <col min="5725" max="5725" width="0.7109375" style="54" customWidth="1"/>
    <col min="5726" max="5726" width="12.28515625" style="54" customWidth="1"/>
    <col min="5727" max="5727" width="0.7109375" style="54" customWidth="1"/>
    <col min="5728" max="5728" width="12.28515625" style="54" customWidth="1"/>
    <col min="5729" max="5729" width="0.7109375" style="54" customWidth="1"/>
    <col min="5730" max="5730" width="13.140625" style="54" customWidth="1"/>
    <col min="5731" max="5970" width="9.140625" style="54"/>
    <col min="5971" max="5976" width="1.7109375" style="54" customWidth="1"/>
    <col min="5977" max="5977" width="31.85546875" style="54" customWidth="1"/>
    <col min="5978" max="5978" width="8.28515625" style="54" customWidth="1"/>
    <col min="5979" max="5979" width="0.7109375" style="54" customWidth="1"/>
    <col min="5980" max="5980" width="12.28515625" style="54" customWidth="1"/>
    <col min="5981" max="5981" width="0.7109375" style="54" customWidth="1"/>
    <col min="5982" max="5982" width="12.28515625" style="54" customWidth="1"/>
    <col min="5983" max="5983" width="0.7109375" style="54" customWidth="1"/>
    <col min="5984" max="5984" width="12.28515625" style="54" customWidth="1"/>
    <col min="5985" max="5985" width="0.7109375" style="54" customWidth="1"/>
    <col min="5986" max="5986" width="13.140625" style="54" customWidth="1"/>
    <col min="5987" max="6226" width="9.140625" style="54"/>
    <col min="6227" max="6232" width="1.7109375" style="54" customWidth="1"/>
    <col min="6233" max="6233" width="31.85546875" style="54" customWidth="1"/>
    <col min="6234" max="6234" width="8.28515625" style="54" customWidth="1"/>
    <col min="6235" max="6235" width="0.7109375" style="54" customWidth="1"/>
    <col min="6236" max="6236" width="12.28515625" style="54" customWidth="1"/>
    <col min="6237" max="6237" width="0.7109375" style="54" customWidth="1"/>
    <col min="6238" max="6238" width="12.28515625" style="54" customWidth="1"/>
    <col min="6239" max="6239" width="0.7109375" style="54" customWidth="1"/>
    <col min="6240" max="6240" width="12.28515625" style="54" customWidth="1"/>
    <col min="6241" max="6241" width="0.7109375" style="54" customWidth="1"/>
    <col min="6242" max="6242" width="13.140625" style="54" customWidth="1"/>
    <col min="6243" max="6482" width="9.140625" style="54"/>
    <col min="6483" max="6488" width="1.7109375" style="54" customWidth="1"/>
    <col min="6489" max="6489" width="31.85546875" style="54" customWidth="1"/>
    <col min="6490" max="6490" width="8.28515625" style="54" customWidth="1"/>
    <col min="6491" max="6491" width="0.7109375" style="54" customWidth="1"/>
    <col min="6492" max="6492" width="12.28515625" style="54" customWidth="1"/>
    <col min="6493" max="6493" width="0.7109375" style="54" customWidth="1"/>
    <col min="6494" max="6494" width="12.28515625" style="54" customWidth="1"/>
    <col min="6495" max="6495" width="0.7109375" style="54" customWidth="1"/>
    <col min="6496" max="6496" width="12.28515625" style="54" customWidth="1"/>
    <col min="6497" max="6497" width="0.7109375" style="54" customWidth="1"/>
    <col min="6498" max="6498" width="13.140625" style="54" customWidth="1"/>
    <col min="6499" max="6738" width="9.140625" style="54"/>
    <col min="6739" max="6744" width="1.7109375" style="54" customWidth="1"/>
    <col min="6745" max="6745" width="31.85546875" style="54" customWidth="1"/>
    <col min="6746" max="6746" width="8.28515625" style="54" customWidth="1"/>
    <col min="6747" max="6747" width="0.7109375" style="54" customWidth="1"/>
    <col min="6748" max="6748" width="12.28515625" style="54" customWidth="1"/>
    <col min="6749" max="6749" width="0.7109375" style="54" customWidth="1"/>
    <col min="6750" max="6750" width="12.28515625" style="54" customWidth="1"/>
    <col min="6751" max="6751" width="0.7109375" style="54" customWidth="1"/>
    <col min="6752" max="6752" width="12.28515625" style="54" customWidth="1"/>
    <col min="6753" max="6753" width="0.7109375" style="54" customWidth="1"/>
    <col min="6754" max="6754" width="13.140625" style="54" customWidth="1"/>
    <col min="6755" max="6994" width="9.140625" style="54"/>
    <col min="6995" max="7000" width="1.7109375" style="54" customWidth="1"/>
    <col min="7001" max="7001" width="31.85546875" style="54" customWidth="1"/>
    <col min="7002" max="7002" width="8.28515625" style="54" customWidth="1"/>
    <col min="7003" max="7003" width="0.7109375" style="54" customWidth="1"/>
    <col min="7004" max="7004" width="12.28515625" style="54" customWidth="1"/>
    <col min="7005" max="7005" width="0.7109375" style="54" customWidth="1"/>
    <col min="7006" max="7006" width="12.28515625" style="54" customWidth="1"/>
    <col min="7007" max="7007" width="0.7109375" style="54" customWidth="1"/>
    <col min="7008" max="7008" width="12.28515625" style="54" customWidth="1"/>
    <col min="7009" max="7009" width="0.7109375" style="54" customWidth="1"/>
    <col min="7010" max="7010" width="13.140625" style="54" customWidth="1"/>
    <col min="7011" max="7250" width="9.140625" style="54"/>
    <col min="7251" max="7256" width="1.7109375" style="54" customWidth="1"/>
    <col min="7257" max="7257" width="31.85546875" style="54" customWidth="1"/>
    <col min="7258" max="7258" width="8.28515625" style="54" customWidth="1"/>
    <col min="7259" max="7259" width="0.7109375" style="54" customWidth="1"/>
    <col min="7260" max="7260" width="12.28515625" style="54" customWidth="1"/>
    <col min="7261" max="7261" width="0.7109375" style="54" customWidth="1"/>
    <col min="7262" max="7262" width="12.28515625" style="54" customWidth="1"/>
    <col min="7263" max="7263" width="0.7109375" style="54" customWidth="1"/>
    <col min="7264" max="7264" width="12.28515625" style="54" customWidth="1"/>
    <col min="7265" max="7265" width="0.7109375" style="54" customWidth="1"/>
    <col min="7266" max="7266" width="13.140625" style="54" customWidth="1"/>
    <col min="7267" max="7506" width="9.140625" style="54"/>
    <col min="7507" max="7512" width="1.7109375" style="54" customWidth="1"/>
    <col min="7513" max="7513" width="31.85546875" style="54" customWidth="1"/>
    <col min="7514" max="7514" width="8.28515625" style="54" customWidth="1"/>
    <col min="7515" max="7515" width="0.7109375" style="54" customWidth="1"/>
    <col min="7516" max="7516" width="12.28515625" style="54" customWidth="1"/>
    <col min="7517" max="7517" width="0.7109375" style="54" customWidth="1"/>
    <col min="7518" max="7518" width="12.28515625" style="54" customWidth="1"/>
    <col min="7519" max="7519" width="0.7109375" style="54" customWidth="1"/>
    <col min="7520" max="7520" width="12.28515625" style="54" customWidth="1"/>
    <col min="7521" max="7521" width="0.7109375" style="54" customWidth="1"/>
    <col min="7522" max="7522" width="13.140625" style="54" customWidth="1"/>
    <col min="7523" max="7762" width="9.140625" style="54"/>
    <col min="7763" max="7768" width="1.7109375" style="54" customWidth="1"/>
    <col min="7769" max="7769" width="31.85546875" style="54" customWidth="1"/>
    <col min="7770" max="7770" width="8.28515625" style="54" customWidth="1"/>
    <col min="7771" max="7771" width="0.7109375" style="54" customWidth="1"/>
    <col min="7772" max="7772" width="12.28515625" style="54" customWidth="1"/>
    <col min="7773" max="7773" width="0.7109375" style="54" customWidth="1"/>
    <col min="7774" max="7774" width="12.28515625" style="54" customWidth="1"/>
    <col min="7775" max="7775" width="0.7109375" style="54" customWidth="1"/>
    <col min="7776" max="7776" width="12.28515625" style="54" customWidth="1"/>
    <col min="7777" max="7777" width="0.7109375" style="54" customWidth="1"/>
    <col min="7778" max="7778" width="13.140625" style="54" customWidth="1"/>
    <col min="7779" max="8018" width="9.140625" style="54"/>
    <col min="8019" max="8024" width="1.7109375" style="54" customWidth="1"/>
    <col min="8025" max="8025" width="31.85546875" style="54" customWidth="1"/>
    <col min="8026" max="8026" width="8.28515625" style="54" customWidth="1"/>
    <col min="8027" max="8027" width="0.7109375" style="54" customWidth="1"/>
    <col min="8028" max="8028" width="12.28515625" style="54" customWidth="1"/>
    <col min="8029" max="8029" width="0.7109375" style="54" customWidth="1"/>
    <col min="8030" max="8030" width="12.28515625" style="54" customWidth="1"/>
    <col min="8031" max="8031" width="0.7109375" style="54" customWidth="1"/>
    <col min="8032" max="8032" width="12.28515625" style="54" customWidth="1"/>
    <col min="8033" max="8033" width="0.7109375" style="54" customWidth="1"/>
    <col min="8034" max="8034" width="13.140625" style="54" customWidth="1"/>
    <col min="8035" max="8274" width="9.140625" style="54"/>
    <col min="8275" max="8280" width="1.7109375" style="54" customWidth="1"/>
    <col min="8281" max="8281" width="31.85546875" style="54" customWidth="1"/>
    <col min="8282" max="8282" width="8.28515625" style="54" customWidth="1"/>
    <col min="8283" max="8283" width="0.7109375" style="54" customWidth="1"/>
    <col min="8284" max="8284" width="12.28515625" style="54" customWidth="1"/>
    <col min="8285" max="8285" width="0.7109375" style="54" customWidth="1"/>
    <col min="8286" max="8286" width="12.28515625" style="54" customWidth="1"/>
    <col min="8287" max="8287" width="0.7109375" style="54" customWidth="1"/>
    <col min="8288" max="8288" width="12.28515625" style="54" customWidth="1"/>
    <col min="8289" max="8289" width="0.7109375" style="54" customWidth="1"/>
    <col min="8290" max="8290" width="13.140625" style="54" customWidth="1"/>
    <col min="8291" max="8530" width="9.140625" style="54"/>
    <col min="8531" max="8536" width="1.7109375" style="54" customWidth="1"/>
    <col min="8537" max="8537" width="31.85546875" style="54" customWidth="1"/>
    <col min="8538" max="8538" width="8.28515625" style="54" customWidth="1"/>
    <col min="8539" max="8539" width="0.7109375" style="54" customWidth="1"/>
    <col min="8540" max="8540" width="12.28515625" style="54" customWidth="1"/>
    <col min="8541" max="8541" width="0.7109375" style="54" customWidth="1"/>
    <col min="8542" max="8542" width="12.28515625" style="54" customWidth="1"/>
    <col min="8543" max="8543" width="0.7109375" style="54" customWidth="1"/>
    <col min="8544" max="8544" width="12.28515625" style="54" customWidth="1"/>
    <col min="8545" max="8545" width="0.7109375" style="54" customWidth="1"/>
    <col min="8546" max="8546" width="13.140625" style="54" customWidth="1"/>
    <col min="8547" max="8786" width="9.140625" style="54"/>
    <col min="8787" max="8792" width="1.7109375" style="54" customWidth="1"/>
    <col min="8793" max="8793" width="31.85546875" style="54" customWidth="1"/>
    <col min="8794" max="8794" width="8.28515625" style="54" customWidth="1"/>
    <col min="8795" max="8795" width="0.7109375" style="54" customWidth="1"/>
    <col min="8796" max="8796" width="12.28515625" style="54" customWidth="1"/>
    <col min="8797" max="8797" width="0.7109375" style="54" customWidth="1"/>
    <col min="8798" max="8798" width="12.28515625" style="54" customWidth="1"/>
    <col min="8799" max="8799" width="0.7109375" style="54" customWidth="1"/>
    <col min="8800" max="8800" width="12.28515625" style="54" customWidth="1"/>
    <col min="8801" max="8801" width="0.7109375" style="54" customWidth="1"/>
    <col min="8802" max="8802" width="13.140625" style="54" customWidth="1"/>
    <col min="8803" max="9042" width="9.140625" style="54"/>
    <col min="9043" max="9048" width="1.7109375" style="54" customWidth="1"/>
    <col min="9049" max="9049" width="31.85546875" style="54" customWidth="1"/>
    <col min="9050" max="9050" width="8.28515625" style="54" customWidth="1"/>
    <col min="9051" max="9051" width="0.7109375" style="54" customWidth="1"/>
    <col min="9052" max="9052" width="12.28515625" style="54" customWidth="1"/>
    <col min="9053" max="9053" width="0.7109375" style="54" customWidth="1"/>
    <col min="9054" max="9054" width="12.28515625" style="54" customWidth="1"/>
    <col min="9055" max="9055" width="0.7109375" style="54" customWidth="1"/>
    <col min="9056" max="9056" width="12.28515625" style="54" customWidth="1"/>
    <col min="9057" max="9057" width="0.7109375" style="54" customWidth="1"/>
    <col min="9058" max="9058" width="13.140625" style="54" customWidth="1"/>
    <col min="9059" max="9298" width="9.140625" style="54"/>
    <col min="9299" max="9304" width="1.7109375" style="54" customWidth="1"/>
    <col min="9305" max="9305" width="31.85546875" style="54" customWidth="1"/>
    <col min="9306" max="9306" width="8.28515625" style="54" customWidth="1"/>
    <col min="9307" max="9307" width="0.7109375" style="54" customWidth="1"/>
    <col min="9308" max="9308" width="12.28515625" style="54" customWidth="1"/>
    <col min="9309" max="9309" width="0.7109375" style="54" customWidth="1"/>
    <col min="9310" max="9310" width="12.28515625" style="54" customWidth="1"/>
    <col min="9311" max="9311" width="0.7109375" style="54" customWidth="1"/>
    <col min="9312" max="9312" width="12.28515625" style="54" customWidth="1"/>
    <col min="9313" max="9313" width="0.7109375" style="54" customWidth="1"/>
    <col min="9314" max="9314" width="13.140625" style="54" customWidth="1"/>
    <col min="9315" max="9554" width="9.140625" style="54"/>
    <col min="9555" max="9560" width="1.7109375" style="54" customWidth="1"/>
    <col min="9561" max="9561" width="31.85546875" style="54" customWidth="1"/>
    <col min="9562" max="9562" width="8.28515625" style="54" customWidth="1"/>
    <col min="9563" max="9563" width="0.7109375" style="54" customWidth="1"/>
    <col min="9564" max="9564" width="12.28515625" style="54" customWidth="1"/>
    <col min="9565" max="9565" width="0.7109375" style="54" customWidth="1"/>
    <col min="9566" max="9566" width="12.28515625" style="54" customWidth="1"/>
    <col min="9567" max="9567" width="0.7109375" style="54" customWidth="1"/>
    <col min="9568" max="9568" width="12.28515625" style="54" customWidth="1"/>
    <col min="9569" max="9569" width="0.7109375" style="54" customWidth="1"/>
    <col min="9570" max="9570" width="13.140625" style="54" customWidth="1"/>
    <col min="9571" max="9810" width="9.140625" style="54"/>
    <col min="9811" max="9816" width="1.7109375" style="54" customWidth="1"/>
    <col min="9817" max="9817" width="31.85546875" style="54" customWidth="1"/>
    <col min="9818" max="9818" width="8.28515625" style="54" customWidth="1"/>
    <col min="9819" max="9819" width="0.7109375" style="54" customWidth="1"/>
    <col min="9820" max="9820" width="12.28515625" style="54" customWidth="1"/>
    <col min="9821" max="9821" width="0.7109375" style="54" customWidth="1"/>
    <col min="9822" max="9822" width="12.28515625" style="54" customWidth="1"/>
    <col min="9823" max="9823" width="0.7109375" style="54" customWidth="1"/>
    <col min="9824" max="9824" width="12.28515625" style="54" customWidth="1"/>
    <col min="9825" max="9825" width="0.7109375" style="54" customWidth="1"/>
    <col min="9826" max="9826" width="13.140625" style="54" customWidth="1"/>
    <col min="9827" max="10066" width="9.140625" style="54"/>
    <col min="10067" max="10072" width="1.7109375" style="54" customWidth="1"/>
    <col min="10073" max="10073" width="31.85546875" style="54" customWidth="1"/>
    <col min="10074" max="10074" width="8.28515625" style="54" customWidth="1"/>
    <col min="10075" max="10075" width="0.7109375" style="54" customWidth="1"/>
    <col min="10076" max="10076" width="12.28515625" style="54" customWidth="1"/>
    <col min="10077" max="10077" width="0.7109375" style="54" customWidth="1"/>
    <col min="10078" max="10078" width="12.28515625" style="54" customWidth="1"/>
    <col min="10079" max="10079" width="0.7109375" style="54" customWidth="1"/>
    <col min="10080" max="10080" width="12.28515625" style="54" customWidth="1"/>
    <col min="10081" max="10081" width="0.7109375" style="54" customWidth="1"/>
    <col min="10082" max="10082" width="13.140625" style="54" customWidth="1"/>
    <col min="10083" max="10322" width="9.140625" style="54"/>
    <col min="10323" max="10328" width="1.7109375" style="54" customWidth="1"/>
    <col min="10329" max="10329" width="31.85546875" style="54" customWidth="1"/>
    <col min="10330" max="10330" width="8.28515625" style="54" customWidth="1"/>
    <col min="10331" max="10331" width="0.7109375" style="54" customWidth="1"/>
    <col min="10332" max="10332" width="12.28515625" style="54" customWidth="1"/>
    <col min="10333" max="10333" width="0.7109375" style="54" customWidth="1"/>
    <col min="10334" max="10334" width="12.28515625" style="54" customWidth="1"/>
    <col min="10335" max="10335" width="0.7109375" style="54" customWidth="1"/>
    <col min="10336" max="10336" width="12.28515625" style="54" customWidth="1"/>
    <col min="10337" max="10337" width="0.7109375" style="54" customWidth="1"/>
    <col min="10338" max="10338" width="13.140625" style="54" customWidth="1"/>
    <col min="10339" max="10578" width="9.140625" style="54"/>
    <col min="10579" max="10584" width="1.7109375" style="54" customWidth="1"/>
    <col min="10585" max="10585" width="31.85546875" style="54" customWidth="1"/>
    <col min="10586" max="10586" width="8.28515625" style="54" customWidth="1"/>
    <col min="10587" max="10587" width="0.7109375" style="54" customWidth="1"/>
    <col min="10588" max="10588" width="12.28515625" style="54" customWidth="1"/>
    <col min="10589" max="10589" width="0.7109375" style="54" customWidth="1"/>
    <col min="10590" max="10590" width="12.28515625" style="54" customWidth="1"/>
    <col min="10591" max="10591" width="0.7109375" style="54" customWidth="1"/>
    <col min="10592" max="10592" width="12.28515625" style="54" customWidth="1"/>
    <col min="10593" max="10593" width="0.7109375" style="54" customWidth="1"/>
    <col min="10594" max="10594" width="13.140625" style="54" customWidth="1"/>
    <col min="10595" max="10834" width="9.140625" style="54"/>
    <col min="10835" max="10840" width="1.7109375" style="54" customWidth="1"/>
    <col min="10841" max="10841" width="31.85546875" style="54" customWidth="1"/>
    <col min="10842" max="10842" width="8.28515625" style="54" customWidth="1"/>
    <col min="10843" max="10843" width="0.7109375" style="54" customWidth="1"/>
    <col min="10844" max="10844" width="12.28515625" style="54" customWidth="1"/>
    <col min="10845" max="10845" width="0.7109375" style="54" customWidth="1"/>
    <col min="10846" max="10846" width="12.28515625" style="54" customWidth="1"/>
    <col min="10847" max="10847" width="0.7109375" style="54" customWidth="1"/>
    <col min="10848" max="10848" width="12.28515625" style="54" customWidth="1"/>
    <col min="10849" max="10849" width="0.7109375" style="54" customWidth="1"/>
    <col min="10850" max="10850" width="13.140625" style="54" customWidth="1"/>
    <col min="10851" max="11090" width="9.140625" style="54"/>
    <col min="11091" max="11096" width="1.7109375" style="54" customWidth="1"/>
    <col min="11097" max="11097" width="31.85546875" style="54" customWidth="1"/>
    <col min="11098" max="11098" width="8.28515625" style="54" customWidth="1"/>
    <col min="11099" max="11099" width="0.7109375" style="54" customWidth="1"/>
    <col min="11100" max="11100" width="12.28515625" style="54" customWidth="1"/>
    <col min="11101" max="11101" width="0.7109375" style="54" customWidth="1"/>
    <col min="11102" max="11102" width="12.28515625" style="54" customWidth="1"/>
    <col min="11103" max="11103" width="0.7109375" style="54" customWidth="1"/>
    <col min="11104" max="11104" width="12.28515625" style="54" customWidth="1"/>
    <col min="11105" max="11105" width="0.7109375" style="54" customWidth="1"/>
    <col min="11106" max="11106" width="13.140625" style="54" customWidth="1"/>
    <col min="11107" max="11346" width="9.140625" style="54"/>
    <col min="11347" max="11352" width="1.7109375" style="54" customWidth="1"/>
    <col min="11353" max="11353" width="31.85546875" style="54" customWidth="1"/>
    <col min="11354" max="11354" width="8.28515625" style="54" customWidth="1"/>
    <col min="11355" max="11355" width="0.7109375" style="54" customWidth="1"/>
    <col min="11356" max="11356" width="12.28515625" style="54" customWidth="1"/>
    <col min="11357" max="11357" width="0.7109375" style="54" customWidth="1"/>
    <col min="11358" max="11358" width="12.28515625" style="54" customWidth="1"/>
    <col min="11359" max="11359" width="0.7109375" style="54" customWidth="1"/>
    <col min="11360" max="11360" width="12.28515625" style="54" customWidth="1"/>
    <col min="11361" max="11361" width="0.7109375" style="54" customWidth="1"/>
    <col min="11362" max="11362" width="13.140625" style="54" customWidth="1"/>
    <col min="11363" max="11602" width="9.140625" style="54"/>
    <col min="11603" max="11608" width="1.7109375" style="54" customWidth="1"/>
    <col min="11609" max="11609" width="31.85546875" style="54" customWidth="1"/>
    <col min="11610" max="11610" width="8.28515625" style="54" customWidth="1"/>
    <col min="11611" max="11611" width="0.7109375" style="54" customWidth="1"/>
    <col min="11612" max="11612" width="12.28515625" style="54" customWidth="1"/>
    <col min="11613" max="11613" width="0.7109375" style="54" customWidth="1"/>
    <col min="11614" max="11614" width="12.28515625" style="54" customWidth="1"/>
    <col min="11615" max="11615" width="0.7109375" style="54" customWidth="1"/>
    <col min="11616" max="11616" width="12.28515625" style="54" customWidth="1"/>
    <col min="11617" max="11617" width="0.7109375" style="54" customWidth="1"/>
    <col min="11618" max="11618" width="13.140625" style="54" customWidth="1"/>
    <col min="11619" max="11858" width="9.140625" style="54"/>
    <col min="11859" max="11864" width="1.7109375" style="54" customWidth="1"/>
    <col min="11865" max="11865" width="31.85546875" style="54" customWidth="1"/>
    <col min="11866" max="11866" width="8.28515625" style="54" customWidth="1"/>
    <col min="11867" max="11867" width="0.7109375" style="54" customWidth="1"/>
    <col min="11868" max="11868" width="12.28515625" style="54" customWidth="1"/>
    <col min="11869" max="11869" width="0.7109375" style="54" customWidth="1"/>
    <col min="11870" max="11870" width="12.28515625" style="54" customWidth="1"/>
    <col min="11871" max="11871" width="0.7109375" style="54" customWidth="1"/>
    <col min="11872" max="11872" width="12.28515625" style="54" customWidth="1"/>
    <col min="11873" max="11873" width="0.7109375" style="54" customWidth="1"/>
    <col min="11874" max="11874" width="13.140625" style="54" customWidth="1"/>
    <col min="11875" max="12114" width="9.140625" style="54"/>
    <col min="12115" max="12120" width="1.7109375" style="54" customWidth="1"/>
    <col min="12121" max="12121" width="31.85546875" style="54" customWidth="1"/>
    <col min="12122" max="12122" width="8.28515625" style="54" customWidth="1"/>
    <col min="12123" max="12123" width="0.7109375" style="54" customWidth="1"/>
    <col min="12124" max="12124" width="12.28515625" style="54" customWidth="1"/>
    <col min="12125" max="12125" width="0.7109375" style="54" customWidth="1"/>
    <col min="12126" max="12126" width="12.28515625" style="54" customWidth="1"/>
    <col min="12127" max="12127" width="0.7109375" style="54" customWidth="1"/>
    <col min="12128" max="12128" width="12.28515625" style="54" customWidth="1"/>
    <col min="12129" max="12129" width="0.7109375" style="54" customWidth="1"/>
    <col min="12130" max="12130" width="13.140625" style="54" customWidth="1"/>
    <col min="12131" max="12370" width="9.140625" style="54"/>
    <col min="12371" max="12376" width="1.7109375" style="54" customWidth="1"/>
    <col min="12377" max="12377" width="31.85546875" style="54" customWidth="1"/>
    <col min="12378" max="12378" width="8.28515625" style="54" customWidth="1"/>
    <col min="12379" max="12379" width="0.7109375" style="54" customWidth="1"/>
    <col min="12380" max="12380" width="12.28515625" style="54" customWidth="1"/>
    <col min="12381" max="12381" width="0.7109375" style="54" customWidth="1"/>
    <col min="12382" max="12382" width="12.28515625" style="54" customWidth="1"/>
    <col min="12383" max="12383" width="0.7109375" style="54" customWidth="1"/>
    <col min="12384" max="12384" width="12.28515625" style="54" customWidth="1"/>
    <col min="12385" max="12385" width="0.7109375" style="54" customWidth="1"/>
    <col min="12386" max="12386" width="13.140625" style="54" customWidth="1"/>
    <col min="12387" max="12626" width="9.140625" style="54"/>
    <col min="12627" max="12632" width="1.7109375" style="54" customWidth="1"/>
    <col min="12633" max="12633" width="31.85546875" style="54" customWidth="1"/>
    <col min="12634" max="12634" width="8.28515625" style="54" customWidth="1"/>
    <col min="12635" max="12635" width="0.7109375" style="54" customWidth="1"/>
    <col min="12636" max="12636" width="12.28515625" style="54" customWidth="1"/>
    <col min="12637" max="12637" width="0.7109375" style="54" customWidth="1"/>
    <col min="12638" max="12638" width="12.28515625" style="54" customWidth="1"/>
    <col min="12639" max="12639" width="0.7109375" style="54" customWidth="1"/>
    <col min="12640" max="12640" width="12.28515625" style="54" customWidth="1"/>
    <col min="12641" max="12641" width="0.7109375" style="54" customWidth="1"/>
    <col min="12642" max="12642" width="13.140625" style="54" customWidth="1"/>
    <col min="12643" max="12882" width="9.140625" style="54"/>
    <col min="12883" max="12888" width="1.7109375" style="54" customWidth="1"/>
    <col min="12889" max="12889" width="31.85546875" style="54" customWidth="1"/>
    <col min="12890" max="12890" width="8.28515625" style="54" customWidth="1"/>
    <col min="12891" max="12891" width="0.7109375" style="54" customWidth="1"/>
    <col min="12892" max="12892" width="12.28515625" style="54" customWidth="1"/>
    <col min="12893" max="12893" width="0.7109375" style="54" customWidth="1"/>
    <col min="12894" max="12894" width="12.28515625" style="54" customWidth="1"/>
    <col min="12895" max="12895" width="0.7109375" style="54" customWidth="1"/>
    <col min="12896" max="12896" width="12.28515625" style="54" customWidth="1"/>
    <col min="12897" max="12897" width="0.7109375" style="54" customWidth="1"/>
    <col min="12898" max="12898" width="13.140625" style="54" customWidth="1"/>
    <col min="12899" max="13138" width="9.140625" style="54"/>
    <col min="13139" max="13144" width="1.7109375" style="54" customWidth="1"/>
    <col min="13145" max="13145" width="31.85546875" style="54" customWidth="1"/>
    <col min="13146" max="13146" width="8.28515625" style="54" customWidth="1"/>
    <col min="13147" max="13147" width="0.7109375" style="54" customWidth="1"/>
    <col min="13148" max="13148" width="12.28515625" style="54" customWidth="1"/>
    <col min="13149" max="13149" width="0.7109375" style="54" customWidth="1"/>
    <col min="13150" max="13150" width="12.28515625" style="54" customWidth="1"/>
    <col min="13151" max="13151" width="0.7109375" style="54" customWidth="1"/>
    <col min="13152" max="13152" width="12.28515625" style="54" customWidth="1"/>
    <col min="13153" max="13153" width="0.7109375" style="54" customWidth="1"/>
    <col min="13154" max="13154" width="13.140625" style="54" customWidth="1"/>
    <col min="13155" max="13394" width="9.140625" style="54"/>
    <col min="13395" max="13400" width="1.7109375" style="54" customWidth="1"/>
    <col min="13401" max="13401" width="31.85546875" style="54" customWidth="1"/>
    <col min="13402" max="13402" width="8.28515625" style="54" customWidth="1"/>
    <col min="13403" max="13403" width="0.7109375" style="54" customWidth="1"/>
    <col min="13404" max="13404" width="12.28515625" style="54" customWidth="1"/>
    <col min="13405" max="13405" width="0.7109375" style="54" customWidth="1"/>
    <col min="13406" max="13406" width="12.28515625" style="54" customWidth="1"/>
    <col min="13407" max="13407" width="0.7109375" style="54" customWidth="1"/>
    <col min="13408" max="13408" width="12.28515625" style="54" customWidth="1"/>
    <col min="13409" max="13409" width="0.7109375" style="54" customWidth="1"/>
    <col min="13410" max="13410" width="13.140625" style="54" customWidth="1"/>
    <col min="13411" max="13650" width="9.140625" style="54"/>
    <col min="13651" max="13656" width="1.7109375" style="54" customWidth="1"/>
    <col min="13657" max="13657" width="31.85546875" style="54" customWidth="1"/>
    <col min="13658" max="13658" width="8.28515625" style="54" customWidth="1"/>
    <col min="13659" max="13659" width="0.7109375" style="54" customWidth="1"/>
    <col min="13660" max="13660" width="12.28515625" style="54" customWidth="1"/>
    <col min="13661" max="13661" width="0.7109375" style="54" customWidth="1"/>
    <col min="13662" max="13662" width="12.28515625" style="54" customWidth="1"/>
    <col min="13663" max="13663" width="0.7109375" style="54" customWidth="1"/>
    <col min="13664" max="13664" width="12.28515625" style="54" customWidth="1"/>
    <col min="13665" max="13665" width="0.7109375" style="54" customWidth="1"/>
    <col min="13666" max="13666" width="13.140625" style="54" customWidth="1"/>
    <col min="13667" max="13906" width="9.140625" style="54"/>
    <col min="13907" max="13912" width="1.7109375" style="54" customWidth="1"/>
    <col min="13913" max="13913" width="31.85546875" style="54" customWidth="1"/>
    <col min="13914" max="13914" width="8.28515625" style="54" customWidth="1"/>
    <col min="13915" max="13915" width="0.7109375" style="54" customWidth="1"/>
    <col min="13916" max="13916" width="12.28515625" style="54" customWidth="1"/>
    <col min="13917" max="13917" width="0.7109375" style="54" customWidth="1"/>
    <col min="13918" max="13918" width="12.28515625" style="54" customWidth="1"/>
    <col min="13919" max="13919" width="0.7109375" style="54" customWidth="1"/>
    <col min="13920" max="13920" width="12.28515625" style="54" customWidth="1"/>
    <col min="13921" max="13921" width="0.7109375" style="54" customWidth="1"/>
    <col min="13922" max="13922" width="13.140625" style="54" customWidth="1"/>
    <col min="13923" max="14162" width="9.140625" style="54"/>
    <col min="14163" max="14168" width="1.7109375" style="54" customWidth="1"/>
    <col min="14169" max="14169" width="31.85546875" style="54" customWidth="1"/>
    <col min="14170" max="14170" width="8.28515625" style="54" customWidth="1"/>
    <col min="14171" max="14171" width="0.7109375" style="54" customWidth="1"/>
    <col min="14172" max="14172" width="12.28515625" style="54" customWidth="1"/>
    <col min="14173" max="14173" width="0.7109375" style="54" customWidth="1"/>
    <col min="14174" max="14174" width="12.28515625" style="54" customWidth="1"/>
    <col min="14175" max="14175" width="0.7109375" style="54" customWidth="1"/>
    <col min="14176" max="14176" width="12.28515625" style="54" customWidth="1"/>
    <col min="14177" max="14177" width="0.7109375" style="54" customWidth="1"/>
    <col min="14178" max="14178" width="13.140625" style="54" customWidth="1"/>
    <col min="14179" max="14418" width="9.140625" style="54"/>
    <col min="14419" max="14424" width="1.7109375" style="54" customWidth="1"/>
    <col min="14425" max="14425" width="31.85546875" style="54" customWidth="1"/>
    <col min="14426" max="14426" width="8.28515625" style="54" customWidth="1"/>
    <col min="14427" max="14427" width="0.7109375" style="54" customWidth="1"/>
    <col min="14428" max="14428" width="12.28515625" style="54" customWidth="1"/>
    <col min="14429" max="14429" width="0.7109375" style="54" customWidth="1"/>
    <col min="14430" max="14430" width="12.28515625" style="54" customWidth="1"/>
    <col min="14431" max="14431" width="0.7109375" style="54" customWidth="1"/>
    <col min="14432" max="14432" width="12.28515625" style="54" customWidth="1"/>
    <col min="14433" max="14433" width="0.7109375" style="54" customWidth="1"/>
    <col min="14434" max="14434" width="13.140625" style="54" customWidth="1"/>
    <col min="14435" max="14674" width="9.140625" style="54"/>
    <col min="14675" max="14680" width="1.7109375" style="54" customWidth="1"/>
    <col min="14681" max="14681" width="31.85546875" style="54" customWidth="1"/>
    <col min="14682" max="14682" width="8.28515625" style="54" customWidth="1"/>
    <col min="14683" max="14683" width="0.7109375" style="54" customWidth="1"/>
    <col min="14684" max="14684" width="12.28515625" style="54" customWidth="1"/>
    <col min="14685" max="14685" width="0.7109375" style="54" customWidth="1"/>
    <col min="14686" max="14686" width="12.28515625" style="54" customWidth="1"/>
    <col min="14687" max="14687" width="0.7109375" style="54" customWidth="1"/>
    <col min="14688" max="14688" width="12.28515625" style="54" customWidth="1"/>
    <col min="14689" max="14689" width="0.7109375" style="54" customWidth="1"/>
    <col min="14690" max="14690" width="13.140625" style="54" customWidth="1"/>
    <col min="14691" max="14930" width="9.140625" style="54"/>
    <col min="14931" max="14936" width="1.7109375" style="54" customWidth="1"/>
    <col min="14937" max="14937" width="31.85546875" style="54" customWidth="1"/>
    <col min="14938" max="14938" width="8.28515625" style="54" customWidth="1"/>
    <col min="14939" max="14939" width="0.7109375" style="54" customWidth="1"/>
    <col min="14940" max="14940" width="12.28515625" style="54" customWidth="1"/>
    <col min="14941" max="14941" width="0.7109375" style="54" customWidth="1"/>
    <col min="14942" max="14942" width="12.28515625" style="54" customWidth="1"/>
    <col min="14943" max="14943" width="0.7109375" style="54" customWidth="1"/>
    <col min="14944" max="14944" width="12.28515625" style="54" customWidth="1"/>
    <col min="14945" max="14945" width="0.7109375" style="54" customWidth="1"/>
    <col min="14946" max="14946" width="13.140625" style="54" customWidth="1"/>
    <col min="14947" max="15186" width="9.140625" style="54"/>
    <col min="15187" max="15192" width="1.7109375" style="54" customWidth="1"/>
    <col min="15193" max="15193" width="31.85546875" style="54" customWidth="1"/>
    <col min="15194" max="15194" width="8.28515625" style="54" customWidth="1"/>
    <col min="15195" max="15195" width="0.7109375" style="54" customWidth="1"/>
    <col min="15196" max="15196" width="12.28515625" style="54" customWidth="1"/>
    <col min="15197" max="15197" width="0.7109375" style="54" customWidth="1"/>
    <col min="15198" max="15198" width="12.28515625" style="54" customWidth="1"/>
    <col min="15199" max="15199" width="0.7109375" style="54" customWidth="1"/>
    <col min="15200" max="15200" width="12.28515625" style="54" customWidth="1"/>
    <col min="15201" max="15201" width="0.7109375" style="54" customWidth="1"/>
    <col min="15202" max="15202" width="13.140625" style="54" customWidth="1"/>
    <col min="15203" max="15442" width="9.140625" style="54"/>
    <col min="15443" max="15448" width="1.7109375" style="54" customWidth="1"/>
    <col min="15449" max="15449" width="31.85546875" style="54" customWidth="1"/>
    <col min="15450" max="15450" width="8.28515625" style="54" customWidth="1"/>
    <col min="15451" max="15451" width="0.7109375" style="54" customWidth="1"/>
    <col min="15452" max="15452" width="12.28515625" style="54" customWidth="1"/>
    <col min="15453" max="15453" width="0.7109375" style="54" customWidth="1"/>
    <col min="15454" max="15454" width="12.28515625" style="54" customWidth="1"/>
    <col min="15455" max="15455" width="0.7109375" style="54" customWidth="1"/>
    <col min="15456" max="15456" width="12.28515625" style="54" customWidth="1"/>
    <col min="15457" max="15457" width="0.7109375" style="54" customWidth="1"/>
    <col min="15458" max="15458" width="13.140625" style="54" customWidth="1"/>
    <col min="15459" max="15698" width="9.140625" style="54"/>
    <col min="15699" max="15704" width="1.7109375" style="54" customWidth="1"/>
    <col min="15705" max="15705" width="31.85546875" style="54" customWidth="1"/>
    <col min="15706" max="15706" width="8.28515625" style="54" customWidth="1"/>
    <col min="15707" max="15707" width="0.7109375" style="54" customWidth="1"/>
    <col min="15708" max="15708" width="12.28515625" style="54" customWidth="1"/>
    <col min="15709" max="15709" width="0.7109375" style="54" customWidth="1"/>
    <col min="15710" max="15710" width="12.28515625" style="54" customWidth="1"/>
    <col min="15711" max="15711" width="0.7109375" style="54" customWidth="1"/>
    <col min="15712" max="15712" width="12.28515625" style="54" customWidth="1"/>
    <col min="15713" max="15713" width="0.7109375" style="54" customWidth="1"/>
    <col min="15714" max="15714" width="13.140625" style="54" customWidth="1"/>
    <col min="15715" max="15954" width="9.140625" style="54"/>
    <col min="15955" max="15960" width="1.7109375" style="54" customWidth="1"/>
    <col min="15961" max="15961" width="31.85546875" style="54" customWidth="1"/>
    <col min="15962" max="15962" width="8.28515625" style="54" customWidth="1"/>
    <col min="15963" max="15963" width="0.7109375" style="54" customWidth="1"/>
    <col min="15964" max="15964" width="12.28515625" style="54" customWidth="1"/>
    <col min="15965" max="15965" width="0.7109375" style="54" customWidth="1"/>
    <col min="15966" max="15966" width="12.28515625" style="54" customWidth="1"/>
    <col min="15967" max="15967" width="0.7109375" style="54" customWidth="1"/>
    <col min="15968" max="15968" width="12.28515625" style="54" customWidth="1"/>
    <col min="15969" max="15969" width="0.7109375" style="54" customWidth="1"/>
    <col min="15970" max="15970" width="13.140625" style="54" customWidth="1"/>
    <col min="15971" max="16210" width="9.140625" style="54"/>
    <col min="16211" max="16217" width="9.140625" style="54" customWidth="1"/>
    <col min="16218" max="16232" width="9.140625" style="54"/>
    <col min="16233" max="16280" width="9.140625" style="54" customWidth="1"/>
    <col min="16281" max="16305" width="9.140625" style="54"/>
    <col min="16306" max="16306" width="9.140625" style="54" customWidth="1"/>
    <col min="16307" max="16384" width="9.140625" style="54"/>
  </cols>
  <sheetData>
    <row r="1" spans="1:16" s="87" customFormat="1" ht="21.75" customHeight="1">
      <c r="A1" s="48" t="str">
        <f>'TH 2-4'!A1</f>
        <v>บริษัท โปรเอ็น คอร์ป จำกัด (มหาชน)</v>
      </c>
      <c r="B1" s="49"/>
      <c r="C1" s="49"/>
      <c r="D1" s="49"/>
      <c r="E1" s="49"/>
      <c r="F1" s="49"/>
      <c r="G1" s="49"/>
      <c r="H1" s="32"/>
      <c r="I1" s="32"/>
      <c r="J1" s="32"/>
      <c r="K1" s="32"/>
      <c r="L1" s="32"/>
      <c r="M1" s="32"/>
      <c r="N1" s="41"/>
      <c r="O1" s="86"/>
      <c r="P1" s="41"/>
    </row>
    <row r="2" spans="1:16" s="87" customFormat="1" ht="21.75" customHeight="1">
      <c r="A2" s="49" t="s">
        <v>84</v>
      </c>
      <c r="B2" s="49"/>
      <c r="C2" s="49"/>
      <c r="D2" s="49"/>
      <c r="E2" s="49"/>
      <c r="F2" s="49"/>
      <c r="G2" s="49"/>
      <c r="H2" s="32"/>
      <c r="I2" s="32"/>
      <c r="J2" s="32"/>
      <c r="K2" s="32"/>
      <c r="L2" s="32"/>
      <c r="M2" s="32"/>
      <c r="N2" s="41"/>
      <c r="O2" s="86"/>
      <c r="P2" s="41"/>
    </row>
    <row r="3" spans="1:16" s="87" customFormat="1" ht="21.75" customHeight="1">
      <c r="A3" s="50" t="s">
        <v>85</v>
      </c>
      <c r="B3" s="88"/>
      <c r="C3" s="88"/>
      <c r="D3" s="88"/>
      <c r="E3" s="88"/>
      <c r="F3" s="88"/>
      <c r="G3" s="88"/>
      <c r="H3" s="33"/>
      <c r="I3" s="33"/>
      <c r="J3" s="33"/>
      <c r="K3" s="33"/>
      <c r="L3" s="33"/>
      <c r="M3" s="33"/>
      <c r="N3" s="36"/>
      <c r="O3" s="89"/>
      <c r="P3" s="36"/>
    </row>
    <row r="4" spans="1:16" ht="18.600000000000001" customHeight="1">
      <c r="A4" s="51"/>
      <c r="B4" s="53"/>
      <c r="C4" s="53"/>
      <c r="D4" s="53"/>
      <c r="E4" s="53"/>
      <c r="F4" s="53"/>
      <c r="G4" s="53"/>
      <c r="H4" s="34"/>
      <c r="I4" s="34"/>
      <c r="J4" s="34"/>
      <c r="K4" s="34"/>
      <c r="L4" s="34"/>
      <c r="M4" s="34"/>
      <c r="N4" s="42"/>
      <c r="O4" s="90"/>
      <c r="P4" s="42"/>
    </row>
    <row r="5" spans="1:16" ht="18.600000000000001" customHeight="1">
      <c r="A5" s="52"/>
      <c r="B5" s="52"/>
      <c r="C5" s="52"/>
      <c r="D5" s="52"/>
      <c r="E5" s="52"/>
      <c r="F5" s="52"/>
      <c r="G5" s="52"/>
      <c r="H5" s="91"/>
      <c r="I5" s="91"/>
      <c r="J5" s="268" t="s">
        <v>3</v>
      </c>
      <c r="K5" s="268"/>
      <c r="L5" s="268"/>
      <c r="M5" s="92"/>
      <c r="N5" s="268" t="s">
        <v>4</v>
      </c>
      <c r="O5" s="268"/>
      <c r="P5" s="268"/>
    </row>
    <row r="6" spans="1:16" ht="18.600000000000001" customHeight="1">
      <c r="A6" s="52"/>
      <c r="B6" s="52"/>
      <c r="C6" s="52"/>
      <c r="D6" s="52"/>
      <c r="E6" s="52"/>
      <c r="F6" s="52"/>
      <c r="G6" s="52"/>
      <c r="H6" s="91"/>
      <c r="I6" s="91"/>
      <c r="J6" s="35" t="s">
        <v>7</v>
      </c>
      <c r="K6" s="92"/>
      <c r="L6" s="35" t="s">
        <v>7</v>
      </c>
      <c r="M6" s="92"/>
      <c r="N6" s="35" t="s">
        <v>7</v>
      </c>
      <c r="O6" s="92"/>
      <c r="P6" s="35" t="s">
        <v>7</v>
      </c>
    </row>
    <row r="7" spans="1:16" s="87" customFormat="1" ht="18.600000000000001" customHeight="1">
      <c r="A7" s="49"/>
      <c r="B7" s="49"/>
      <c r="C7" s="49"/>
      <c r="D7" s="49"/>
      <c r="E7" s="49"/>
      <c r="F7" s="49"/>
      <c r="G7" s="49"/>
      <c r="H7" s="91"/>
      <c r="I7" s="32"/>
      <c r="J7" s="14" t="s">
        <v>9</v>
      </c>
      <c r="K7" s="66"/>
      <c r="L7" s="14" t="s">
        <v>10</v>
      </c>
      <c r="M7" s="14"/>
      <c r="N7" s="14" t="s">
        <v>9</v>
      </c>
      <c r="O7" s="66"/>
      <c r="P7" s="14" t="s">
        <v>10</v>
      </c>
    </row>
    <row r="8" spans="1:16" s="87" customFormat="1" ht="18.600000000000001" customHeight="1">
      <c r="A8" s="49"/>
      <c r="B8" s="49"/>
      <c r="C8" s="49"/>
      <c r="D8" s="49"/>
      <c r="E8" s="49"/>
      <c r="F8" s="49"/>
      <c r="G8" s="49"/>
      <c r="H8" s="91"/>
      <c r="I8" s="32"/>
      <c r="J8" s="36" t="s">
        <v>12</v>
      </c>
      <c r="K8" s="32"/>
      <c r="L8" s="36" t="s">
        <v>12</v>
      </c>
      <c r="M8" s="41"/>
      <c r="N8" s="36" t="s">
        <v>12</v>
      </c>
      <c r="O8" s="41"/>
      <c r="P8" s="36" t="s">
        <v>12</v>
      </c>
    </row>
    <row r="9" spans="1:16" ht="18.600000000000001" customHeight="1">
      <c r="A9" s="53" t="s">
        <v>86</v>
      </c>
      <c r="B9" s="53"/>
      <c r="C9" s="53"/>
      <c r="D9" s="53"/>
      <c r="E9" s="53"/>
      <c r="F9" s="53"/>
      <c r="G9" s="53"/>
      <c r="H9" s="34"/>
      <c r="I9" s="34"/>
      <c r="J9" s="146"/>
      <c r="K9" s="34"/>
      <c r="L9" s="34"/>
      <c r="M9" s="34"/>
      <c r="N9" s="147"/>
      <c r="O9" s="93"/>
      <c r="P9" s="42"/>
    </row>
    <row r="10" spans="1:16" ht="5.0999999999999996" customHeight="1">
      <c r="J10" s="138"/>
      <c r="L10" s="26"/>
      <c r="N10" s="138"/>
      <c r="O10" s="94"/>
      <c r="P10" s="26"/>
    </row>
    <row r="11" spans="1:16" ht="18.600000000000001" customHeight="1">
      <c r="A11" s="54" t="s">
        <v>87</v>
      </c>
      <c r="J11" s="136">
        <v>47220831</v>
      </c>
      <c r="L11" s="37">
        <v>191794104</v>
      </c>
      <c r="N11" s="136">
        <v>22585841</v>
      </c>
      <c r="O11" s="18"/>
      <c r="P11" s="37">
        <v>190402104</v>
      </c>
    </row>
    <row r="12" spans="1:16" ht="18.600000000000001" customHeight="1">
      <c r="A12" s="54" t="s">
        <v>88</v>
      </c>
      <c r="J12" s="136">
        <v>114536802</v>
      </c>
      <c r="L12" s="37">
        <v>81965372</v>
      </c>
      <c r="N12" s="136">
        <v>108681726</v>
      </c>
      <c r="O12" s="18"/>
      <c r="P12" s="37">
        <v>79380217</v>
      </c>
    </row>
    <row r="13" spans="1:16" ht="18.600000000000001" customHeight="1">
      <c r="A13" s="54" t="s">
        <v>89</v>
      </c>
      <c r="J13" s="137">
        <v>72924174</v>
      </c>
      <c r="L13" s="38">
        <v>142993214</v>
      </c>
      <c r="N13" s="137">
        <v>13510125</v>
      </c>
      <c r="O13" s="18"/>
      <c r="P13" s="38">
        <v>140239501</v>
      </c>
    </row>
    <row r="14" spans="1:16" ht="5.0999999999999996" customHeight="1">
      <c r="J14" s="138"/>
      <c r="L14" s="26"/>
      <c r="N14" s="138"/>
      <c r="O14" s="94"/>
      <c r="P14" s="26"/>
    </row>
    <row r="15" spans="1:16" ht="18.600000000000001" customHeight="1">
      <c r="A15" s="53" t="s">
        <v>90</v>
      </c>
      <c r="B15" s="53"/>
      <c r="C15" s="53"/>
      <c r="D15" s="53"/>
      <c r="E15" s="53"/>
      <c r="F15" s="53"/>
      <c r="G15" s="53"/>
      <c r="H15" s="34"/>
      <c r="I15" s="34"/>
      <c r="J15" s="139">
        <f>SUM(J11:J14)</f>
        <v>234681807</v>
      </c>
      <c r="K15" s="34"/>
      <c r="L15" s="17">
        <f>SUM(L11:L14)</f>
        <v>416752690</v>
      </c>
      <c r="M15" s="34"/>
      <c r="N15" s="139">
        <f>SUM(N11:N14)</f>
        <v>144777692</v>
      </c>
      <c r="O15" s="19"/>
      <c r="P15" s="17">
        <f>SUM(P11:P14)</f>
        <v>410021822</v>
      </c>
    </row>
    <row r="16" spans="1:16" ht="10.15" customHeight="1">
      <c r="J16" s="138"/>
      <c r="L16" s="26"/>
      <c r="N16" s="138"/>
      <c r="O16" s="94"/>
      <c r="P16" s="26"/>
    </row>
    <row r="17" spans="1:16" ht="18.600000000000001" customHeight="1">
      <c r="A17" s="53" t="s">
        <v>91</v>
      </c>
      <c r="B17" s="53"/>
      <c r="C17" s="53"/>
      <c r="D17" s="53"/>
      <c r="E17" s="53"/>
      <c r="F17" s="53"/>
      <c r="G17" s="53"/>
      <c r="H17" s="34"/>
      <c r="I17" s="34"/>
      <c r="J17" s="140"/>
      <c r="K17" s="34"/>
      <c r="L17" s="20"/>
      <c r="M17" s="34"/>
      <c r="N17" s="140"/>
      <c r="O17" s="19"/>
    </row>
    <row r="18" spans="1:16" ht="5.0999999999999996" customHeight="1">
      <c r="J18" s="138"/>
      <c r="L18" s="26"/>
      <c r="N18" s="138"/>
      <c r="O18" s="94"/>
      <c r="P18" s="26"/>
    </row>
    <row r="19" spans="1:16" ht="18.600000000000001" customHeight="1">
      <c r="A19" s="54" t="s">
        <v>92</v>
      </c>
      <c r="J19" s="136">
        <v>-41614416</v>
      </c>
      <c r="L19" s="37">
        <v>-185696135</v>
      </c>
      <c r="N19" s="136">
        <v>-19357897</v>
      </c>
      <c r="O19" s="18"/>
      <c r="P19" s="37">
        <v>-184515875</v>
      </c>
    </row>
    <row r="20" spans="1:16" ht="18.600000000000001" customHeight="1">
      <c r="A20" s="54" t="s">
        <v>93</v>
      </c>
      <c r="J20" s="136">
        <v>-88077915</v>
      </c>
      <c r="L20" s="37">
        <v>-52701524</v>
      </c>
      <c r="N20" s="136">
        <v>-85056160</v>
      </c>
      <c r="O20" s="18"/>
      <c r="P20" s="37">
        <v>-51479052</v>
      </c>
    </row>
    <row r="21" spans="1:16" ht="18.600000000000001" customHeight="1">
      <c r="A21" s="54" t="s">
        <v>94</v>
      </c>
      <c r="J21" s="137">
        <v>-61264095</v>
      </c>
      <c r="L21" s="38">
        <v>-124360720</v>
      </c>
      <c r="N21" s="137">
        <v>-11203485</v>
      </c>
      <c r="O21" s="18"/>
      <c r="P21" s="38">
        <v>-121275583</v>
      </c>
    </row>
    <row r="22" spans="1:16" ht="5.0999999999999996" customHeight="1">
      <c r="J22" s="138"/>
      <c r="L22" s="26"/>
      <c r="N22" s="138"/>
      <c r="O22" s="94"/>
      <c r="P22" s="26"/>
    </row>
    <row r="23" spans="1:16" ht="18.600000000000001" customHeight="1">
      <c r="A23" s="53" t="s">
        <v>95</v>
      </c>
      <c r="B23" s="53"/>
      <c r="C23" s="53"/>
      <c r="D23" s="53"/>
      <c r="E23" s="53"/>
      <c r="F23" s="53"/>
      <c r="G23" s="53"/>
      <c r="H23" s="34"/>
      <c r="I23" s="34"/>
      <c r="J23" s="139">
        <f>SUM(J19:J22)</f>
        <v>-190956426</v>
      </c>
      <c r="K23" s="34"/>
      <c r="L23" s="17">
        <f>SUM(L19:L22)</f>
        <v>-362758379</v>
      </c>
      <c r="M23" s="34"/>
      <c r="N23" s="139">
        <f>SUM(N19:N22)</f>
        <v>-115617542</v>
      </c>
      <c r="O23" s="19"/>
      <c r="P23" s="17">
        <f>SUM(P19:P22)</f>
        <v>-357270510</v>
      </c>
    </row>
    <row r="24" spans="1:16" ht="10.15" customHeight="1">
      <c r="J24" s="138"/>
      <c r="L24" s="26"/>
      <c r="N24" s="138"/>
      <c r="O24" s="94"/>
      <c r="P24" s="26"/>
    </row>
    <row r="25" spans="1:16" ht="18.600000000000001" customHeight="1">
      <c r="A25" s="53" t="s">
        <v>96</v>
      </c>
      <c r="B25" s="53"/>
      <c r="C25" s="53"/>
      <c r="D25" s="53"/>
      <c r="E25" s="53"/>
      <c r="F25" s="53"/>
      <c r="G25" s="53"/>
      <c r="H25" s="34"/>
      <c r="I25" s="34"/>
      <c r="J25" s="140">
        <v>43725381</v>
      </c>
      <c r="K25" s="34"/>
      <c r="L25" s="20">
        <v>53994311</v>
      </c>
      <c r="M25" s="34"/>
      <c r="N25" s="140">
        <v>29160150</v>
      </c>
      <c r="O25" s="19"/>
      <c r="P25" s="20">
        <v>52751312</v>
      </c>
    </row>
    <row r="26" spans="1:16" ht="18.600000000000001" customHeight="1">
      <c r="A26" s="54" t="s">
        <v>97</v>
      </c>
      <c r="B26" s="53"/>
      <c r="J26" s="140">
        <v>1416458</v>
      </c>
      <c r="L26" s="20">
        <v>15430707</v>
      </c>
      <c r="N26" s="140">
        <v>5578174</v>
      </c>
      <c r="O26" s="18"/>
      <c r="P26" s="20">
        <v>10766870</v>
      </c>
    </row>
    <row r="27" spans="1:16" ht="18.600000000000001" customHeight="1">
      <c r="A27" s="30" t="s">
        <v>98</v>
      </c>
      <c r="J27" s="140">
        <v>-5001700</v>
      </c>
      <c r="L27" s="20">
        <v>-5891445</v>
      </c>
      <c r="N27" s="140">
        <v>-4356941</v>
      </c>
      <c r="O27" s="18"/>
      <c r="P27" s="20">
        <v>-5836546</v>
      </c>
    </row>
    <row r="28" spans="1:16" ht="18.600000000000001" customHeight="1">
      <c r="A28" s="30" t="s">
        <v>99</v>
      </c>
      <c r="J28" s="140">
        <v>-25883482</v>
      </c>
      <c r="L28" s="20">
        <v>-22335446</v>
      </c>
      <c r="N28" s="140">
        <v>-21850749</v>
      </c>
      <c r="O28" s="18"/>
      <c r="P28" s="20">
        <v>-21210627</v>
      </c>
    </row>
    <row r="29" spans="1:16" ht="18.600000000000001" customHeight="1">
      <c r="A29" s="54" t="s">
        <v>100</v>
      </c>
      <c r="B29" s="53"/>
      <c r="C29" s="53"/>
      <c r="J29" s="140">
        <v>-5228039</v>
      </c>
      <c r="L29" s="20">
        <v>-9346432</v>
      </c>
      <c r="N29" s="140">
        <v>-5142000</v>
      </c>
      <c r="O29" s="18"/>
      <c r="P29" s="20">
        <v>-9261722</v>
      </c>
    </row>
    <row r="30" spans="1:16" ht="18.600000000000001" customHeight="1">
      <c r="A30" s="54" t="s">
        <v>101</v>
      </c>
      <c r="C30" s="53"/>
      <c r="J30" s="139">
        <v>-1692891</v>
      </c>
      <c r="L30" s="17">
        <v>0</v>
      </c>
      <c r="N30" s="139">
        <v>0</v>
      </c>
      <c r="O30" s="18"/>
      <c r="P30" s="17">
        <v>0</v>
      </c>
    </row>
    <row r="31" spans="1:16" ht="5.0999999999999996" customHeight="1">
      <c r="J31" s="141"/>
      <c r="L31" s="29"/>
      <c r="M31" s="96"/>
      <c r="N31" s="141"/>
      <c r="O31" s="37"/>
      <c r="P31" s="29"/>
    </row>
    <row r="32" spans="1:16" ht="18.600000000000001" customHeight="1">
      <c r="A32" s="53" t="s">
        <v>102</v>
      </c>
      <c r="J32" s="140">
        <f>SUM(J25:J30)</f>
        <v>7335727</v>
      </c>
      <c r="L32" s="20">
        <f>SUM(L25:L30)</f>
        <v>31851695</v>
      </c>
      <c r="N32" s="140">
        <f>SUM(N25:N30)</f>
        <v>3388634</v>
      </c>
      <c r="O32" s="19"/>
      <c r="P32" s="20">
        <f>SUM(P25:P30)</f>
        <v>27209287</v>
      </c>
    </row>
    <row r="33" spans="1:16" ht="18.600000000000001" customHeight="1">
      <c r="A33" s="54" t="s">
        <v>103</v>
      </c>
      <c r="G33" s="30"/>
      <c r="J33" s="139">
        <v>-1651301</v>
      </c>
      <c r="L33" s="17">
        <v>-6215588</v>
      </c>
      <c r="N33" s="139">
        <v>-490418</v>
      </c>
      <c r="O33" s="18"/>
      <c r="P33" s="17">
        <v>-5358994</v>
      </c>
    </row>
    <row r="34" spans="1:16" ht="5.0999999999999996" customHeight="1">
      <c r="B34" s="53"/>
      <c r="J34" s="140"/>
      <c r="L34" s="20"/>
      <c r="N34" s="140"/>
      <c r="O34" s="19"/>
    </row>
    <row r="35" spans="1:16" ht="18.600000000000001" customHeight="1">
      <c r="A35" s="53" t="s">
        <v>104</v>
      </c>
      <c r="B35" s="53"/>
      <c r="J35" s="140">
        <f>SUM(J32:J34)</f>
        <v>5684426</v>
      </c>
      <c r="L35" s="20">
        <f>SUM(L32:L34)</f>
        <v>25636107</v>
      </c>
      <c r="N35" s="140">
        <f>SUM(N32:N34)</f>
        <v>2898216</v>
      </c>
      <c r="O35" s="19"/>
      <c r="P35" s="20">
        <f>SUM(P32:P34)</f>
        <v>21850293</v>
      </c>
    </row>
    <row r="36" spans="1:16" ht="5.0999999999999996" customHeight="1">
      <c r="B36" s="53"/>
      <c r="J36" s="140"/>
      <c r="L36" s="20"/>
      <c r="N36" s="140"/>
      <c r="O36" s="19"/>
    </row>
    <row r="37" spans="1:16" ht="18.600000000000001" customHeight="1">
      <c r="A37" s="54" t="s">
        <v>105</v>
      </c>
      <c r="B37" s="53"/>
      <c r="J37" s="139">
        <v>0</v>
      </c>
      <c r="L37" s="17">
        <v>0</v>
      </c>
      <c r="N37" s="139">
        <v>0</v>
      </c>
      <c r="O37" s="19"/>
      <c r="P37" s="17">
        <v>0</v>
      </c>
    </row>
    <row r="38" spans="1:16" ht="6" customHeight="1">
      <c r="B38" s="53"/>
      <c r="J38" s="140"/>
      <c r="L38" s="20"/>
      <c r="N38" s="140"/>
      <c r="O38" s="19"/>
    </row>
    <row r="39" spans="1:16" ht="18.600000000000001" customHeight="1" thickBot="1">
      <c r="A39" s="53" t="s">
        <v>106</v>
      </c>
      <c r="J39" s="142">
        <f>SUM(J35:J37)</f>
        <v>5684426</v>
      </c>
      <c r="L39" s="21">
        <f>SUM(L35:L37)</f>
        <v>25636107</v>
      </c>
      <c r="N39" s="142">
        <f>SUM(N35:N37)</f>
        <v>2898216</v>
      </c>
      <c r="P39" s="21">
        <f>SUM(P35:P37)</f>
        <v>21850293</v>
      </c>
    </row>
    <row r="40" spans="1:16" ht="10.15" customHeight="1" thickTop="1">
      <c r="A40" s="30"/>
      <c r="J40" s="140"/>
      <c r="L40" s="20"/>
      <c r="N40" s="140"/>
      <c r="O40" s="19"/>
    </row>
    <row r="41" spans="1:16" s="87" customFormat="1" ht="18.600000000000001" customHeight="1">
      <c r="A41" s="55" t="s">
        <v>107</v>
      </c>
      <c r="H41" s="24"/>
      <c r="I41" s="24"/>
      <c r="J41" s="143"/>
      <c r="K41" s="24"/>
      <c r="L41" s="23"/>
      <c r="M41" s="24"/>
      <c r="N41" s="143"/>
      <c r="O41" s="25"/>
      <c r="P41" s="23"/>
    </row>
    <row r="42" spans="1:16" ht="18.600000000000001" customHeight="1">
      <c r="A42" s="30" t="s">
        <v>108</v>
      </c>
      <c r="J42" s="140">
        <v>5425404</v>
      </c>
      <c r="L42" s="20">
        <v>25569793</v>
      </c>
      <c r="N42" s="140">
        <v>2898216</v>
      </c>
      <c r="O42" s="18"/>
      <c r="P42" s="20">
        <v>21850293</v>
      </c>
    </row>
    <row r="43" spans="1:16" ht="18.600000000000001" customHeight="1">
      <c r="A43" s="30" t="s">
        <v>109</v>
      </c>
      <c r="J43" s="139">
        <v>259022</v>
      </c>
      <c r="L43" s="17">
        <v>66314</v>
      </c>
      <c r="N43" s="139">
        <v>0</v>
      </c>
      <c r="O43" s="18"/>
      <c r="P43" s="17">
        <v>0</v>
      </c>
    </row>
    <row r="44" spans="1:16" ht="5.0999999999999996" customHeight="1">
      <c r="J44" s="138"/>
      <c r="L44" s="26"/>
      <c r="N44" s="138"/>
      <c r="O44" s="18"/>
      <c r="P44" s="26"/>
    </row>
    <row r="45" spans="1:16" ht="18.600000000000001" customHeight="1" thickBot="1">
      <c r="A45" s="30"/>
      <c r="J45" s="142">
        <f>SUM(J42:J44)</f>
        <v>5684426</v>
      </c>
      <c r="L45" s="21">
        <f>SUM(L42:L44)</f>
        <v>25636107</v>
      </c>
      <c r="N45" s="142">
        <f>SUM(N42:N44)</f>
        <v>2898216</v>
      </c>
      <c r="O45" s="18"/>
      <c r="P45" s="21">
        <f>SUM(P42:P44)</f>
        <v>21850293</v>
      </c>
    </row>
    <row r="46" spans="1:16" ht="10.15" customHeight="1" thickTop="1">
      <c r="A46" s="30"/>
      <c r="J46" s="140"/>
      <c r="L46" s="20"/>
      <c r="N46" s="140"/>
      <c r="O46" s="19"/>
    </row>
    <row r="47" spans="1:16" s="87" customFormat="1" ht="18.600000000000001" customHeight="1">
      <c r="A47" s="49" t="s">
        <v>110</v>
      </c>
      <c r="H47" s="24"/>
      <c r="I47" s="24"/>
      <c r="J47" s="144"/>
      <c r="K47" s="24"/>
      <c r="L47" s="27"/>
      <c r="M47" s="24"/>
      <c r="N47" s="144"/>
      <c r="O47" s="28"/>
      <c r="P47" s="27"/>
    </row>
    <row r="48" spans="1:16" ht="18.600000000000001" customHeight="1">
      <c r="A48" s="54" t="s">
        <v>108</v>
      </c>
      <c r="J48" s="141">
        <v>5425404</v>
      </c>
      <c r="K48" s="29"/>
      <c r="L48" s="29">
        <v>25569793</v>
      </c>
      <c r="M48" s="29"/>
      <c r="N48" s="141">
        <v>2898216</v>
      </c>
      <c r="O48" s="29"/>
      <c r="P48" s="29">
        <v>21850293</v>
      </c>
    </row>
    <row r="49" spans="1:16" ht="18.600000000000001" customHeight="1">
      <c r="A49" s="54" t="s">
        <v>109</v>
      </c>
      <c r="J49" s="145">
        <v>259022</v>
      </c>
      <c r="L49" s="39">
        <v>66314</v>
      </c>
      <c r="N49" s="137">
        <v>0</v>
      </c>
      <c r="O49" s="96"/>
      <c r="P49" s="39">
        <v>0</v>
      </c>
    </row>
    <row r="50" spans="1:16" ht="5.0999999999999996" customHeight="1">
      <c r="J50" s="138"/>
      <c r="L50" s="26"/>
      <c r="N50" s="138"/>
      <c r="O50" s="94"/>
      <c r="P50" s="26"/>
    </row>
    <row r="51" spans="1:16" ht="18.600000000000001" customHeight="1" thickBot="1">
      <c r="A51" s="30"/>
      <c r="J51" s="142">
        <f>SUM(J48:J50)</f>
        <v>5684426</v>
      </c>
      <c r="L51" s="21">
        <f>SUM(L48:L50)</f>
        <v>25636107</v>
      </c>
      <c r="N51" s="142">
        <f>SUM(N48:N50)</f>
        <v>2898216</v>
      </c>
      <c r="O51" s="19"/>
      <c r="P51" s="21">
        <f>SUM(P48:P50)</f>
        <v>21850293</v>
      </c>
    </row>
    <row r="52" spans="1:16" ht="10.15" customHeight="1" thickTop="1">
      <c r="J52" s="141"/>
      <c r="L52" s="29"/>
      <c r="M52" s="96"/>
      <c r="N52" s="141"/>
      <c r="O52" s="37"/>
      <c r="P52" s="29"/>
    </row>
    <row r="53" spans="1:16" ht="18.600000000000001" customHeight="1">
      <c r="A53" s="53" t="s">
        <v>111</v>
      </c>
      <c r="J53" s="138"/>
      <c r="L53" s="26"/>
      <c r="N53" s="138"/>
      <c r="O53" s="94"/>
      <c r="P53" s="26"/>
    </row>
    <row r="54" spans="1:16" ht="5.0999999999999996" customHeight="1">
      <c r="J54" s="138"/>
      <c r="L54" s="26"/>
      <c r="N54" s="138"/>
      <c r="O54" s="94"/>
      <c r="P54" s="26"/>
    </row>
    <row r="55" spans="1:16" ht="18.600000000000001" customHeight="1" thickBot="1">
      <c r="A55" s="54" t="s">
        <v>112</v>
      </c>
      <c r="J55" s="261">
        <v>1.5709999999999998E-2</v>
      </c>
      <c r="K55" s="262"/>
      <c r="L55" s="263">
        <v>8.0917066455696199E-2</v>
      </c>
      <c r="M55" s="262"/>
      <c r="N55" s="261">
        <v>8.3899999999999999E-3</v>
      </c>
      <c r="O55" s="264"/>
      <c r="P55" s="263">
        <v>6.9146496835443036E-2</v>
      </c>
    </row>
    <row r="56" spans="1:16" ht="5.0999999999999996" customHeight="1" thickTop="1">
      <c r="J56" s="265"/>
      <c r="K56" s="262"/>
      <c r="L56" s="266"/>
      <c r="M56" s="262"/>
      <c r="N56" s="265"/>
      <c r="O56" s="264"/>
      <c r="P56" s="266"/>
    </row>
    <row r="57" spans="1:16" ht="18.600000000000001" customHeight="1" thickBot="1">
      <c r="A57" s="54" t="s">
        <v>113</v>
      </c>
      <c r="J57" s="261">
        <v>1.5049999999999999E-2</v>
      </c>
      <c r="K57" s="262"/>
      <c r="L57" s="263">
        <v>5.9676959677340567E-2</v>
      </c>
      <c r="M57" s="262"/>
      <c r="N57" s="261">
        <v>8.0400000000000003E-3</v>
      </c>
      <c r="O57" s="264"/>
      <c r="P57" s="263">
        <v>5.0996073933765394E-2</v>
      </c>
    </row>
    <row r="58" spans="1:16" ht="18.600000000000001" customHeight="1" thickTop="1">
      <c r="J58" s="26"/>
      <c r="K58" s="26"/>
      <c r="L58" s="26"/>
      <c r="M58" s="26"/>
      <c r="N58" s="26"/>
      <c r="O58" s="26"/>
      <c r="P58" s="26"/>
    </row>
    <row r="59" spans="1:16" ht="18.600000000000001" customHeight="1">
      <c r="J59" s="26"/>
      <c r="K59" s="26"/>
      <c r="L59" s="26"/>
      <c r="M59" s="26"/>
      <c r="N59" s="26"/>
      <c r="O59" s="26"/>
      <c r="P59" s="26"/>
    </row>
    <row r="60" spans="1:16" ht="5.25" customHeight="1">
      <c r="J60" s="26"/>
      <c r="K60" s="26"/>
      <c r="L60" s="26"/>
      <c r="M60" s="26"/>
      <c r="N60" s="26"/>
      <c r="O60" s="26"/>
      <c r="P60" s="26"/>
    </row>
    <row r="61" spans="1:16" ht="18.600000000000001" customHeight="1">
      <c r="A61" s="269" t="s">
        <v>38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</row>
    <row r="62" spans="1:16" ht="7.5" customHeight="1">
      <c r="A62" s="16"/>
      <c r="J62" s="26"/>
      <c r="K62" s="97"/>
      <c r="L62" s="26"/>
      <c r="M62" s="97"/>
      <c r="N62" s="26"/>
      <c r="O62" s="94"/>
      <c r="P62" s="26"/>
    </row>
    <row r="63" spans="1:16" ht="22.15" customHeight="1">
      <c r="A63" s="15" t="str">
        <f>'TH 2-4'!A48</f>
        <v>หมายเหตุประกอบข้อมูลทางการเงินเป็นส่วนหนึ่งของข้อมูลทางการเงินระหว่างกาลนี้</v>
      </c>
      <c r="B63" s="98"/>
      <c r="C63" s="98"/>
      <c r="D63" s="98"/>
      <c r="E63" s="98"/>
      <c r="F63" s="98"/>
      <c r="G63" s="98"/>
      <c r="H63" s="95"/>
      <c r="I63" s="95"/>
      <c r="J63" s="40"/>
      <c r="K63" s="95"/>
      <c r="L63" s="40"/>
      <c r="M63" s="95"/>
      <c r="N63" s="40"/>
      <c r="O63" s="99"/>
      <c r="P63" s="40"/>
    </row>
  </sheetData>
  <mergeCells count="3">
    <mergeCell ref="J5:L5"/>
    <mergeCell ref="N5:P5"/>
    <mergeCell ref="A61:P61"/>
  </mergeCells>
  <pageMargins left="0.8" right="0.5" top="0.5" bottom="0.6" header="0.49" footer="0.4"/>
  <pageSetup paperSize="9" scale="85" firstPageNumber="5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C2D5-D4DB-436A-81B5-70864081DC30}">
  <sheetPr>
    <tabColor theme="3" tint="0.39997558519241921"/>
  </sheetPr>
  <dimension ref="A1:P67"/>
  <sheetViews>
    <sheetView topLeftCell="A49" zoomScaleNormal="100" zoomScaleSheetLayoutView="100" zoomScalePageLayoutView="80" workbookViewId="0">
      <selection activeCell="R64" sqref="R64"/>
    </sheetView>
  </sheetViews>
  <sheetFormatPr defaultRowHeight="21.75" customHeight="1"/>
  <cols>
    <col min="1" max="6" width="1.7109375" style="54" customWidth="1"/>
    <col min="7" max="7" width="45.7109375" style="54" customWidth="1"/>
    <col min="8" max="8" width="8.28515625" style="18" customWidth="1"/>
    <col min="9" max="9" width="0.85546875" style="18" customWidth="1"/>
    <col min="10" max="10" width="13.7109375" style="18" customWidth="1"/>
    <col min="11" max="11" width="0.85546875" style="18" customWidth="1"/>
    <col min="12" max="12" width="13.7109375" style="18" customWidth="1"/>
    <col min="13" max="13" width="0.85546875" style="18" customWidth="1"/>
    <col min="14" max="14" width="13.7109375" style="20" customWidth="1"/>
    <col min="15" max="15" width="0.85546875" style="22" customWidth="1"/>
    <col min="16" max="16" width="13.7109375" style="20" customWidth="1"/>
    <col min="17" max="41" width="9.140625" style="54"/>
    <col min="42" max="47" width="1.7109375" style="54" customWidth="1"/>
    <col min="48" max="48" width="31.85546875" style="54" customWidth="1"/>
    <col min="49" max="49" width="8.28515625" style="54" customWidth="1"/>
    <col min="50" max="50" width="0.7109375" style="54" customWidth="1"/>
    <col min="51" max="51" width="12.28515625" style="54" customWidth="1"/>
    <col min="52" max="52" width="0.7109375" style="54" customWidth="1"/>
    <col min="53" max="53" width="12.28515625" style="54" customWidth="1"/>
    <col min="54" max="54" width="0.7109375" style="54" customWidth="1"/>
    <col min="55" max="55" width="12.28515625" style="54" customWidth="1"/>
    <col min="56" max="56" width="0.7109375" style="54" customWidth="1"/>
    <col min="57" max="57" width="13.140625" style="54" customWidth="1"/>
    <col min="58" max="297" width="9.140625" style="54"/>
    <col min="298" max="303" width="1.7109375" style="54" customWidth="1"/>
    <col min="304" max="304" width="31.85546875" style="54" customWidth="1"/>
    <col min="305" max="305" width="8.28515625" style="54" customWidth="1"/>
    <col min="306" max="306" width="0.7109375" style="54" customWidth="1"/>
    <col min="307" max="307" width="12.28515625" style="54" customWidth="1"/>
    <col min="308" max="308" width="0.7109375" style="54" customWidth="1"/>
    <col min="309" max="309" width="12.28515625" style="54" customWidth="1"/>
    <col min="310" max="310" width="0.7109375" style="54" customWidth="1"/>
    <col min="311" max="311" width="12.28515625" style="54" customWidth="1"/>
    <col min="312" max="312" width="0.7109375" style="54" customWidth="1"/>
    <col min="313" max="313" width="13.140625" style="54" customWidth="1"/>
    <col min="314" max="553" width="9.140625" style="54"/>
    <col min="554" max="559" width="1.7109375" style="54" customWidth="1"/>
    <col min="560" max="560" width="31.85546875" style="54" customWidth="1"/>
    <col min="561" max="561" width="8.28515625" style="54" customWidth="1"/>
    <col min="562" max="562" width="0.7109375" style="54" customWidth="1"/>
    <col min="563" max="563" width="12.28515625" style="54" customWidth="1"/>
    <col min="564" max="564" width="0.7109375" style="54" customWidth="1"/>
    <col min="565" max="565" width="12.28515625" style="54" customWidth="1"/>
    <col min="566" max="566" width="0.7109375" style="54" customWidth="1"/>
    <col min="567" max="567" width="12.28515625" style="54" customWidth="1"/>
    <col min="568" max="568" width="0.7109375" style="54" customWidth="1"/>
    <col min="569" max="569" width="13.140625" style="54" customWidth="1"/>
    <col min="570" max="809" width="9.140625" style="54"/>
    <col min="810" max="815" width="1.7109375" style="54" customWidth="1"/>
    <col min="816" max="816" width="31.85546875" style="54" customWidth="1"/>
    <col min="817" max="817" width="8.28515625" style="54" customWidth="1"/>
    <col min="818" max="818" width="0.7109375" style="54" customWidth="1"/>
    <col min="819" max="819" width="12.28515625" style="54" customWidth="1"/>
    <col min="820" max="820" width="0.7109375" style="54" customWidth="1"/>
    <col min="821" max="821" width="12.28515625" style="54" customWidth="1"/>
    <col min="822" max="822" width="0.7109375" style="54" customWidth="1"/>
    <col min="823" max="823" width="12.28515625" style="54" customWidth="1"/>
    <col min="824" max="824" width="0.7109375" style="54" customWidth="1"/>
    <col min="825" max="825" width="13.140625" style="54" customWidth="1"/>
    <col min="826" max="1065" width="9.140625" style="54"/>
    <col min="1066" max="1071" width="1.7109375" style="54" customWidth="1"/>
    <col min="1072" max="1072" width="31.85546875" style="54" customWidth="1"/>
    <col min="1073" max="1073" width="8.28515625" style="54" customWidth="1"/>
    <col min="1074" max="1074" width="0.7109375" style="54" customWidth="1"/>
    <col min="1075" max="1075" width="12.28515625" style="54" customWidth="1"/>
    <col min="1076" max="1076" width="0.7109375" style="54" customWidth="1"/>
    <col min="1077" max="1077" width="12.28515625" style="54" customWidth="1"/>
    <col min="1078" max="1078" width="0.7109375" style="54" customWidth="1"/>
    <col min="1079" max="1079" width="12.28515625" style="54" customWidth="1"/>
    <col min="1080" max="1080" width="0.7109375" style="54" customWidth="1"/>
    <col min="1081" max="1081" width="13.140625" style="54" customWidth="1"/>
    <col min="1082" max="1321" width="9.140625" style="54"/>
    <col min="1322" max="1327" width="1.7109375" style="54" customWidth="1"/>
    <col min="1328" max="1328" width="31.85546875" style="54" customWidth="1"/>
    <col min="1329" max="1329" width="8.28515625" style="54" customWidth="1"/>
    <col min="1330" max="1330" width="0.7109375" style="54" customWidth="1"/>
    <col min="1331" max="1331" width="12.28515625" style="54" customWidth="1"/>
    <col min="1332" max="1332" width="0.7109375" style="54" customWidth="1"/>
    <col min="1333" max="1333" width="12.28515625" style="54" customWidth="1"/>
    <col min="1334" max="1334" width="0.7109375" style="54" customWidth="1"/>
    <col min="1335" max="1335" width="12.28515625" style="54" customWidth="1"/>
    <col min="1336" max="1336" width="0.7109375" style="54" customWidth="1"/>
    <col min="1337" max="1337" width="13.140625" style="54" customWidth="1"/>
    <col min="1338" max="1577" width="9.140625" style="54"/>
    <col min="1578" max="1583" width="1.7109375" style="54" customWidth="1"/>
    <col min="1584" max="1584" width="31.85546875" style="54" customWidth="1"/>
    <col min="1585" max="1585" width="8.28515625" style="54" customWidth="1"/>
    <col min="1586" max="1586" width="0.7109375" style="54" customWidth="1"/>
    <col min="1587" max="1587" width="12.28515625" style="54" customWidth="1"/>
    <col min="1588" max="1588" width="0.7109375" style="54" customWidth="1"/>
    <col min="1589" max="1589" width="12.28515625" style="54" customWidth="1"/>
    <col min="1590" max="1590" width="0.7109375" style="54" customWidth="1"/>
    <col min="1591" max="1591" width="12.28515625" style="54" customWidth="1"/>
    <col min="1592" max="1592" width="0.7109375" style="54" customWidth="1"/>
    <col min="1593" max="1593" width="13.140625" style="54" customWidth="1"/>
    <col min="1594" max="1833" width="9.140625" style="54"/>
    <col min="1834" max="1839" width="1.7109375" style="54" customWidth="1"/>
    <col min="1840" max="1840" width="31.85546875" style="54" customWidth="1"/>
    <col min="1841" max="1841" width="8.28515625" style="54" customWidth="1"/>
    <col min="1842" max="1842" width="0.7109375" style="54" customWidth="1"/>
    <col min="1843" max="1843" width="12.28515625" style="54" customWidth="1"/>
    <col min="1844" max="1844" width="0.7109375" style="54" customWidth="1"/>
    <col min="1845" max="1845" width="12.28515625" style="54" customWidth="1"/>
    <col min="1846" max="1846" width="0.7109375" style="54" customWidth="1"/>
    <col min="1847" max="1847" width="12.28515625" style="54" customWidth="1"/>
    <col min="1848" max="1848" width="0.7109375" style="54" customWidth="1"/>
    <col min="1849" max="1849" width="13.140625" style="54" customWidth="1"/>
    <col min="1850" max="2089" width="9.140625" style="54"/>
    <col min="2090" max="2095" width="1.7109375" style="54" customWidth="1"/>
    <col min="2096" max="2096" width="31.85546875" style="54" customWidth="1"/>
    <col min="2097" max="2097" width="8.28515625" style="54" customWidth="1"/>
    <col min="2098" max="2098" width="0.7109375" style="54" customWidth="1"/>
    <col min="2099" max="2099" width="12.28515625" style="54" customWidth="1"/>
    <col min="2100" max="2100" width="0.7109375" style="54" customWidth="1"/>
    <col min="2101" max="2101" width="12.28515625" style="54" customWidth="1"/>
    <col min="2102" max="2102" width="0.7109375" style="54" customWidth="1"/>
    <col min="2103" max="2103" width="12.28515625" style="54" customWidth="1"/>
    <col min="2104" max="2104" width="0.7109375" style="54" customWidth="1"/>
    <col min="2105" max="2105" width="13.140625" style="54" customWidth="1"/>
    <col min="2106" max="2345" width="9.140625" style="54"/>
    <col min="2346" max="2351" width="1.7109375" style="54" customWidth="1"/>
    <col min="2352" max="2352" width="31.85546875" style="54" customWidth="1"/>
    <col min="2353" max="2353" width="8.28515625" style="54" customWidth="1"/>
    <col min="2354" max="2354" width="0.7109375" style="54" customWidth="1"/>
    <col min="2355" max="2355" width="12.28515625" style="54" customWidth="1"/>
    <col min="2356" max="2356" width="0.7109375" style="54" customWidth="1"/>
    <col min="2357" max="2357" width="12.28515625" style="54" customWidth="1"/>
    <col min="2358" max="2358" width="0.7109375" style="54" customWidth="1"/>
    <col min="2359" max="2359" width="12.28515625" style="54" customWidth="1"/>
    <col min="2360" max="2360" width="0.7109375" style="54" customWidth="1"/>
    <col min="2361" max="2361" width="13.140625" style="54" customWidth="1"/>
    <col min="2362" max="2601" width="9.140625" style="54"/>
    <col min="2602" max="2607" width="1.7109375" style="54" customWidth="1"/>
    <col min="2608" max="2608" width="31.85546875" style="54" customWidth="1"/>
    <col min="2609" max="2609" width="8.28515625" style="54" customWidth="1"/>
    <col min="2610" max="2610" width="0.7109375" style="54" customWidth="1"/>
    <col min="2611" max="2611" width="12.28515625" style="54" customWidth="1"/>
    <col min="2612" max="2612" width="0.7109375" style="54" customWidth="1"/>
    <col min="2613" max="2613" width="12.28515625" style="54" customWidth="1"/>
    <col min="2614" max="2614" width="0.7109375" style="54" customWidth="1"/>
    <col min="2615" max="2615" width="12.28515625" style="54" customWidth="1"/>
    <col min="2616" max="2616" width="0.7109375" style="54" customWidth="1"/>
    <col min="2617" max="2617" width="13.140625" style="54" customWidth="1"/>
    <col min="2618" max="2857" width="9.140625" style="54"/>
    <col min="2858" max="2863" width="1.7109375" style="54" customWidth="1"/>
    <col min="2864" max="2864" width="31.85546875" style="54" customWidth="1"/>
    <col min="2865" max="2865" width="8.28515625" style="54" customWidth="1"/>
    <col min="2866" max="2866" width="0.7109375" style="54" customWidth="1"/>
    <col min="2867" max="2867" width="12.28515625" style="54" customWidth="1"/>
    <col min="2868" max="2868" width="0.7109375" style="54" customWidth="1"/>
    <col min="2869" max="2869" width="12.28515625" style="54" customWidth="1"/>
    <col min="2870" max="2870" width="0.7109375" style="54" customWidth="1"/>
    <col min="2871" max="2871" width="12.28515625" style="54" customWidth="1"/>
    <col min="2872" max="2872" width="0.7109375" style="54" customWidth="1"/>
    <col min="2873" max="2873" width="13.140625" style="54" customWidth="1"/>
    <col min="2874" max="3113" width="9.140625" style="54"/>
    <col min="3114" max="3119" width="1.7109375" style="54" customWidth="1"/>
    <col min="3120" max="3120" width="31.85546875" style="54" customWidth="1"/>
    <col min="3121" max="3121" width="8.28515625" style="54" customWidth="1"/>
    <col min="3122" max="3122" width="0.7109375" style="54" customWidth="1"/>
    <col min="3123" max="3123" width="12.28515625" style="54" customWidth="1"/>
    <col min="3124" max="3124" width="0.7109375" style="54" customWidth="1"/>
    <col min="3125" max="3125" width="12.28515625" style="54" customWidth="1"/>
    <col min="3126" max="3126" width="0.7109375" style="54" customWidth="1"/>
    <col min="3127" max="3127" width="12.28515625" style="54" customWidth="1"/>
    <col min="3128" max="3128" width="0.7109375" style="54" customWidth="1"/>
    <col min="3129" max="3129" width="13.140625" style="54" customWidth="1"/>
    <col min="3130" max="3369" width="9.140625" style="54"/>
    <col min="3370" max="3375" width="1.7109375" style="54" customWidth="1"/>
    <col min="3376" max="3376" width="31.85546875" style="54" customWidth="1"/>
    <col min="3377" max="3377" width="8.28515625" style="54" customWidth="1"/>
    <col min="3378" max="3378" width="0.7109375" style="54" customWidth="1"/>
    <col min="3379" max="3379" width="12.28515625" style="54" customWidth="1"/>
    <col min="3380" max="3380" width="0.7109375" style="54" customWidth="1"/>
    <col min="3381" max="3381" width="12.28515625" style="54" customWidth="1"/>
    <col min="3382" max="3382" width="0.7109375" style="54" customWidth="1"/>
    <col min="3383" max="3383" width="12.28515625" style="54" customWidth="1"/>
    <col min="3384" max="3384" width="0.7109375" style="54" customWidth="1"/>
    <col min="3385" max="3385" width="13.140625" style="54" customWidth="1"/>
    <col min="3386" max="3625" width="9.140625" style="54"/>
    <col min="3626" max="3631" width="1.7109375" style="54" customWidth="1"/>
    <col min="3632" max="3632" width="31.85546875" style="54" customWidth="1"/>
    <col min="3633" max="3633" width="8.28515625" style="54" customWidth="1"/>
    <col min="3634" max="3634" width="0.7109375" style="54" customWidth="1"/>
    <col min="3635" max="3635" width="12.28515625" style="54" customWidth="1"/>
    <col min="3636" max="3636" width="0.7109375" style="54" customWidth="1"/>
    <col min="3637" max="3637" width="12.28515625" style="54" customWidth="1"/>
    <col min="3638" max="3638" width="0.7109375" style="54" customWidth="1"/>
    <col min="3639" max="3639" width="12.28515625" style="54" customWidth="1"/>
    <col min="3640" max="3640" width="0.7109375" style="54" customWidth="1"/>
    <col min="3641" max="3641" width="13.140625" style="54" customWidth="1"/>
    <col min="3642" max="3881" width="9.140625" style="54"/>
    <col min="3882" max="3887" width="1.7109375" style="54" customWidth="1"/>
    <col min="3888" max="3888" width="31.85546875" style="54" customWidth="1"/>
    <col min="3889" max="3889" width="8.28515625" style="54" customWidth="1"/>
    <col min="3890" max="3890" width="0.7109375" style="54" customWidth="1"/>
    <col min="3891" max="3891" width="12.28515625" style="54" customWidth="1"/>
    <col min="3892" max="3892" width="0.7109375" style="54" customWidth="1"/>
    <col min="3893" max="3893" width="12.28515625" style="54" customWidth="1"/>
    <col min="3894" max="3894" width="0.7109375" style="54" customWidth="1"/>
    <col min="3895" max="3895" width="12.28515625" style="54" customWidth="1"/>
    <col min="3896" max="3896" width="0.7109375" style="54" customWidth="1"/>
    <col min="3897" max="3897" width="13.140625" style="54" customWidth="1"/>
    <col min="3898" max="4137" width="9.140625" style="54"/>
    <col min="4138" max="4143" width="1.7109375" style="54" customWidth="1"/>
    <col min="4144" max="4144" width="31.85546875" style="54" customWidth="1"/>
    <col min="4145" max="4145" width="8.28515625" style="54" customWidth="1"/>
    <col min="4146" max="4146" width="0.7109375" style="54" customWidth="1"/>
    <col min="4147" max="4147" width="12.28515625" style="54" customWidth="1"/>
    <col min="4148" max="4148" width="0.7109375" style="54" customWidth="1"/>
    <col min="4149" max="4149" width="12.28515625" style="54" customWidth="1"/>
    <col min="4150" max="4150" width="0.7109375" style="54" customWidth="1"/>
    <col min="4151" max="4151" width="12.28515625" style="54" customWidth="1"/>
    <col min="4152" max="4152" width="0.7109375" style="54" customWidth="1"/>
    <col min="4153" max="4153" width="13.140625" style="54" customWidth="1"/>
    <col min="4154" max="4393" width="9.140625" style="54"/>
    <col min="4394" max="4399" width="1.7109375" style="54" customWidth="1"/>
    <col min="4400" max="4400" width="31.85546875" style="54" customWidth="1"/>
    <col min="4401" max="4401" width="8.28515625" style="54" customWidth="1"/>
    <col min="4402" max="4402" width="0.7109375" style="54" customWidth="1"/>
    <col min="4403" max="4403" width="12.28515625" style="54" customWidth="1"/>
    <col min="4404" max="4404" width="0.7109375" style="54" customWidth="1"/>
    <col min="4405" max="4405" width="12.28515625" style="54" customWidth="1"/>
    <col min="4406" max="4406" width="0.7109375" style="54" customWidth="1"/>
    <col min="4407" max="4407" width="12.28515625" style="54" customWidth="1"/>
    <col min="4408" max="4408" width="0.7109375" style="54" customWidth="1"/>
    <col min="4409" max="4409" width="13.140625" style="54" customWidth="1"/>
    <col min="4410" max="4649" width="9.140625" style="54"/>
    <col min="4650" max="4655" width="1.7109375" style="54" customWidth="1"/>
    <col min="4656" max="4656" width="31.85546875" style="54" customWidth="1"/>
    <col min="4657" max="4657" width="8.28515625" style="54" customWidth="1"/>
    <col min="4658" max="4658" width="0.7109375" style="54" customWidth="1"/>
    <col min="4659" max="4659" width="12.28515625" style="54" customWidth="1"/>
    <col min="4660" max="4660" width="0.7109375" style="54" customWidth="1"/>
    <col min="4661" max="4661" width="12.28515625" style="54" customWidth="1"/>
    <col min="4662" max="4662" width="0.7109375" style="54" customWidth="1"/>
    <col min="4663" max="4663" width="12.28515625" style="54" customWidth="1"/>
    <col min="4664" max="4664" width="0.7109375" style="54" customWidth="1"/>
    <col min="4665" max="4665" width="13.140625" style="54" customWidth="1"/>
    <col min="4666" max="4905" width="9.140625" style="54"/>
    <col min="4906" max="4911" width="1.7109375" style="54" customWidth="1"/>
    <col min="4912" max="4912" width="31.85546875" style="54" customWidth="1"/>
    <col min="4913" max="4913" width="8.28515625" style="54" customWidth="1"/>
    <col min="4914" max="4914" width="0.7109375" style="54" customWidth="1"/>
    <col min="4915" max="4915" width="12.28515625" style="54" customWidth="1"/>
    <col min="4916" max="4916" width="0.7109375" style="54" customWidth="1"/>
    <col min="4917" max="4917" width="12.28515625" style="54" customWidth="1"/>
    <col min="4918" max="4918" width="0.7109375" style="54" customWidth="1"/>
    <col min="4919" max="4919" width="12.28515625" style="54" customWidth="1"/>
    <col min="4920" max="4920" width="0.7109375" style="54" customWidth="1"/>
    <col min="4921" max="4921" width="13.140625" style="54" customWidth="1"/>
    <col min="4922" max="5161" width="9.140625" style="54"/>
    <col min="5162" max="5167" width="1.7109375" style="54" customWidth="1"/>
    <col min="5168" max="5168" width="31.85546875" style="54" customWidth="1"/>
    <col min="5169" max="5169" width="8.28515625" style="54" customWidth="1"/>
    <col min="5170" max="5170" width="0.7109375" style="54" customWidth="1"/>
    <col min="5171" max="5171" width="12.28515625" style="54" customWidth="1"/>
    <col min="5172" max="5172" width="0.7109375" style="54" customWidth="1"/>
    <col min="5173" max="5173" width="12.28515625" style="54" customWidth="1"/>
    <col min="5174" max="5174" width="0.7109375" style="54" customWidth="1"/>
    <col min="5175" max="5175" width="12.28515625" style="54" customWidth="1"/>
    <col min="5176" max="5176" width="0.7109375" style="54" customWidth="1"/>
    <col min="5177" max="5177" width="13.140625" style="54" customWidth="1"/>
    <col min="5178" max="5417" width="9.140625" style="54"/>
    <col min="5418" max="5423" width="1.7109375" style="54" customWidth="1"/>
    <col min="5424" max="5424" width="31.85546875" style="54" customWidth="1"/>
    <col min="5425" max="5425" width="8.28515625" style="54" customWidth="1"/>
    <col min="5426" max="5426" width="0.7109375" style="54" customWidth="1"/>
    <col min="5427" max="5427" width="12.28515625" style="54" customWidth="1"/>
    <col min="5428" max="5428" width="0.7109375" style="54" customWidth="1"/>
    <col min="5429" max="5429" width="12.28515625" style="54" customWidth="1"/>
    <col min="5430" max="5430" width="0.7109375" style="54" customWidth="1"/>
    <col min="5431" max="5431" width="12.28515625" style="54" customWidth="1"/>
    <col min="5432" max="5432" width="0.7109375" style="54" customWidth="1"/>
    <col min="5433" max="5433" width="13.140625" style="54" customWidth="1"/>
    <col min="5434" max="5673" width="9.140625" style="54"/>
    <col min="5674" max="5679" width="1.7109375" style="54" customWidth="1"/>
    <col min="5680" max="5680" width="31.85546875" style="54" customWidth="1"/>
    <col min="5681" max="5681" width="8.28515625" style="54" customWidth="1"/>
    <col min="5682" max="5682" width="0.7109375" style="54" customWidth="1"/>
    <col min="5683" max="5683" width="12.28515625" style="54" customWidth="1"/>
    <col min="5684" max="5684" width="0.7109375" style="54" customWidth="1"/>
    <col min="5685" max="5685" width="12.28515625" style="54" customWidth="1"/>
    <col min="5686" max="5686" width="0.7109375" style="54" customWidth="1"/>
    <col min="5687" max="5687" width="12.28515625" style="54" customWidth="1"/>
    <col min="5688" max="5688" width="0.7109375" style="54" customWidth="1"/>
    <col min="5689" max="5689" width="13.140625" style="54" customWidth="1"/>
    <col min="5690" max="5929" width="9.140625" style="54"/>
    <col min="5930" max="5935" width="1.7109375" style="54" customWidth="1"/>
    <col min="5936" max="5936" width="31.85546875" style="54" customWidth="1"/>
    <col min="5937" max="5937" width="8.28515625" style="54" customWidth="1"/>
    <col min="5938" max="5938" width="0.7109375" style="54" customWidth="1"/>
    <col min="5939" max="5939" width="12.28515625" style="54" customWidth="1"/>
    <col min="5940" max="5940" width="0.7109375" style="54" customWidth="1"/>
    <col min="5941" max="5941" width="12.28515625" style="54" customWidth="1"/>
    <col min="5942" max="5942" width="0.7109375" style="54" customWidth="1"/>
    <col min="5943" max="5943" width="12.28515625" style="54" customWidth="1"/>
    <col min="5944" max="5944" width="0.7109375" style="54" customWidth="1"/>
    <col min="5945" max="5945" width="13.140625" style="54" customWidth="1"/>
    <col min="5946" max="6185" width="9.140625" style="54"/>
    <col min="6186" max="6191" width="1.7109375" style="54" customWidth="1"/>
    <col min="6192" max="6192" width="31.85546875" style="54" customWidth="1"/>
    <col min="6193" max="6193" width="8.28515625" style="54" customWidth="1"/>
    <col min="6194" max="6194" width="0.7109375" style="54" customWidth="1"/>
    <col min="6195" max="6195" width="12.28515625" style="54" customWidth="1"/>
    <col min="6196" max="6196" width="0.7109375" style="54" customWidth="1"/>
    <col min="6197" max="6197" width="12.28515625" style="54" customWidth="1"/>
    <col min="6198" max="6198" width="0.7109375" style="54" customWidth="1"/>
    <col min="6199" max="6199" width="12.28515625" style="54" customWidth="1"/>
    <col min="6200" max="6200" width="0.7109375" style="54" customWidth="1"/>
    <col min="6201" max="6201" width="13.140625" style="54" customWidth="1"/>
    <col min="6202" max="6441" width="9.140625" style="54"/>
    <col min="6442" max="6447" width="1.7109375" style="54" customWidth="1"/>
    <col min="6448" max="6448" width="31.85546875" style="54" customWidth="1"/>
    <col min="6449" max="6449" width="8.28515625" style="54" customWidth="1"/>
    <col min="6450" max="6450" width="0.7109375" style="54" customWidth="1"/>
    <col min="6451" max="6451" width="12.28515625" style="54" customWidth="1"/>
    <col min="6452" max="6452" width="0.7109375" style="54" customWidth="1"/>
    <col min="6453" max="6453" width="12.28515625" style="54" customWidth="1"/>
    <col min="6454" max="6454" width="0.7109375" style="54" customWidth="1"/>
    <col min="6455" max="6455" width="12.28515625" style="54" customWidth="1"/>
    <col min="6456" max="6456" width="0.7109375" style="54" customWidth="1"/>
    <col min="6457" max="6457" width="13.140625" style="54" customWidth="1"/>
    <col min="6458" max="6697" width="9.140625" style="54"/>
    <col min="6698" max="6703" width="1.7109375" style="54" customWidth="1"/>
    <col min="6704" max="6704" width="31.85546875" style="54" customWidth="1"/>
    <col min="6705" max="6705" width="8.28515625" style="54" customWidth="1"/>
    <col min="6706" max="6706" width="0.7109375" style="54" customWidth="1"/>
    <col min="6707" max="6707" width="12.28515625" style="54" customWidth="1"/>
    <col min="6708" max="6708" width="0.7109375" style="54" customWidth="1"/>
    <col min="6709" max="6709" width="12.28515625" style="54" customWidth="1"/>
    <col min="6710" max="6710" width="0.7109375" style="54" customWidth="1"/>
    <col min="6711" max="6711" width="12.28515625" style="54" customWidth="1"/>
    <col min="6712" max="6712" width="0.7109375" style="54" customWidth="1"/>
    <col min="6713" max="6713" width="13.140625" style="54" customWidth="1"/>
    <col min="6714" max="6953" width="9.140625" style="54"/>
    <col min="6954" max="6959" width="1.7109375" style="54" customWidth="1"/>
    <col min="6960" max="6960" width="31.85546875" style="54" customWidth="1"/>
    <col min="6961" max="6961" width="8.28515625" style="54" customWidth="1"/>
    <col min="6962" max="6962" width="0.7109375" style="54" customWidth="1"/>
    <col min="6963" max="6963" width="12.28515625" style="54" customWidth="1"/>
    <col min="6964" max="6964" width="0.7109375" style="54" customWidth="1"/>
    <col min="6965" max="6965" width="12.28515625" style="54" customWidth="1"/>
    <col min="6966" max="6966" width="0.7109375" style="54" customWidth="1"/>
    <col min="6967" max="6967" width="12.28515625" style="54" customWidth="1"/>
    <col min="6968" max="6968" width="0.7109375" style="54" customWidth="1"/>
    <col min="6969" max="6969" width="13.140625" style="54" customWidth="1"/>
    <col min="6970" max="7209" width="9.140625" style="54"/>
    <col min="7210" max="7215" width="1.7109375" style="54" customWidth="1"/>
    <col min="7216" max="7216" width="31.85546875" style="54" customWidth="1"/>
    <col min="7217" max="7217" width="8.28515625" style="54" customWidth="1"/>
    <col min="7218" max="7218" width="0.7109375" style="54" customWidth="1"/>
    <col min="7219" max="7219" width="12.28515625" style="54" customWidth="1"/>
    <col min="7220" max="7220" width="0.7109375" style="54" customWidth="1"/>
    <col min="7221" max="7221" width="12.28515625" style="54" customWidth="1"/>
    <col min="7222" max="7222" width="0.7109375" style="54" customWidth="1"/>
    <col min="7223" max="7223" width="12.28515625" style="54" customWidth="1"/>
    <col min="7224" max="7224" width="0.7109375" style="54" customWidth="1"/>
    <col min="7225" max="7225" width="13.140625" style="54" customWidth="1"/>
    <col min="7226" max="7465" width="9.140625" style="54"/>
    <col min="7466" max="7471" width="1.7109375" style="54" customWidth="1"/>
    <col min="7472" max="7472" width="31.85546875" style="54" customWidth="1"/>
    <col min="7473" max="7473" width="8.28515625" style="54" customWidth="1"/>
    <col min="7474" max="7474" width="0.7109375" style="54" customWidth="1"/>
    <col min="7475" max="7475" width="12.28515625" style="54" customWidth="1"/>
    <col min="7476" max="7476" width="0.7109375" style="54" customWidth="1"/>
    <col min="7477" max="7477" width="12.28515625" style="54" customWidth="1"/>
    <col min="7478" max="7478" width="0.7109375" style="54" customWidth="1"/>
    <col min="7479" max="7479" width="12.28515625" style="54" customWidth="1"/>
    <col min="7480" max="7480" width="0.7109375" style="54" customWidth="1"/>
    <col min="7481" max="7481" width="13.140625" style="54" customWidth="1"/>
    <col min="7482" max="7721" width="9.140625" style="54"/>
    <col min="7722" max="7727" width="1.7109375" style="54" customWidth="1"/>
    <col min="7728" max="7728" width="31.85546875" style="54" customWidth="1"/>
    <col min="7729" max="7729" width="8.28515625" style="54" customWidth="1"/>
    <col min="7730" max="7730" width="0.7109375" style="54" customWidth="1"/>
    <col min="7731" max="7731" width="12.28515625" style="54" customWidth="1"/>
    <col min="7732" max="7732" width="0.7109375" style="54" customWidth="1"/>
    <col min="7733" max="7733" width="12.28515625" style="54" customWidth="1"/>
    <col min="7734" max="7734" width="0.7109375" style="54" customWidth="1"/>
    <col min="7735" max="7735" width="12.28515625" style="54" customWidth="1"/>
    <col min="7736" max="7736" width="0.7109375" style="54" customWidth="1"/>
    <col min="7737" max="7737" width="13.140625" style="54" customWidth="1"/>
    <col min="7738" max="7977" width="9.140625" style="54"/>
    <col min="7978" max="7983" width="1.7109375" style="54" customWidth="1"/>
    <col min="7984" max="7984" width="31.85546875" style="54" customWidth="1"/>
    <col min="7985" max="7985" width="8.28515625" style="54" customWidth="1"/>
    <col min="7986" max="7986" width="0.7109375" style="54" customWidth="1"/>
    <col min="7987" max="7987" width="12.28515625" style="54" customWidth="1"/>
    <col min="7988" max="7988" width="0.7109375" style="54" customWidth="1"/>
    <col min="7989" max="7989" width="12.28515625" style="54" customWidth="1"/>
    <col min="7990" max="7990" width="0.7109375" style="54" customWidth="1"/>
    <col min="7991" max="7991" width="12.28515625" style="54" customWidth="1"/>
    <col min="7992" max="7992" width="0.7109375" style="54" customWidth="1"/>
    <col min="7993" max="7993" width="13.140625" style="54" customWidth="1"/>
    <col min="7994" max="8233" width="9.140625" style="54"/>
    <col min="8234" max="8239" width="1.7109375" style="54" customWidth="1"/>
    <col min="8240" max="8240" width="31.85546875" style="54" customWidth="1"/>
    <col min="8241" max="8241" width="8.28515625" style="54" customWidth="1"/>
    <col min="8242" max="8242" width="0.7109375" style="54" customWidth="1"/>
    <col min="8243" max="8243" width="12.28515625" style="54" customWidth="1"/>
    <col min="8244" max="8244" width="0.7109375" style="54" customWidth="1"/>
    <col min="8245" max="8245" width="12.28515625" style="54" customWidth="1"/>
    <col min="8246" max="8246" width="0.7109375" style="54" customWidth="1"/>
    <col min="8247" max="8247" width="12.28515625" style="54" customWidth="1"/>
    <col min="8248" max="8248" width="0.7109375" style="54" customWidth="1"/>
    <col min="8249" max="8249" width="13.140625" style="54" customWidth="1"/>
    <col min="8250" max="8489" width="9.140625" style="54"/>
    <col min="8490" max="8495" width="1.7109375" style="54" customWidth="1"/>
    <col min="8496" max="8496" width="31.85546875" style="54" customWidth="1"/>
    <col min="8497" max="8497" width="8.28515625" style="54" customWidth="1"/>
    <col min="8498" max="8498" width="0.7109375" style="54" customWidth="1"/>
    <col min="8499" max="8499" width="12.28515625" style="54" customWidth="1"/>
    <col min="8500" max="8500" width="0.7109375" style="54" customWidth="1"/>
    <col min="8501" max="8501" width="12.28515625" style="54" customWidth="1"/>
    <col min="8502" max="8502" width="0.7109375" style="54" customWidth="1"/>
    <col min="8503" max="8503" width="12.28515625" style="54" customWidth="1"/>
    <col min="8504" max="8504" width="0.7109375" style="54" customWidth="1"/>
    <col min="8505" max="8505" width="13.140625" style="54" customWidth="1"/>
    <col min="8506" max="8745" width="9.140625" style="54"/>
    <col min="8746" max="8751" width="1.7109375" style="54" customWidth="1"/>
    <col min="8752" max="8752" width="31.85546875" style="54" customWidth="1"/>
    <col min="8753" max="8753" width="8.28515625" style="54" customWidth="1"/>
    <col min="8754" max="8754" width="0.7109375" style="54" customWidth="1"/>
    <col min="8755" max="8755" width="12.28515625" style="54" customWidth="1"/>
    <col min="8756" max="8756" width="0.7109375" style="54" customWidth="1"/>
    <col min="8757" max="8757" width="12.28515625" style="54" customWidth="1"/>
    <col min="8758" max="8758" width="0.7109375" style="54" customWidth="1"/>
    <col min="8759" max="8759" width="12.28515625" style="54" customWidth="1"/>
    <col min="8760" max="8760" width="0.7109375" style="54" customWidth="1"/>
    <col min="8761" max="8761" width="13.140625" style="54" customWidth="1"/>
    <col min="8762" max="9001" width="9.140625" style="54"/>
    <col min="9002" max="9007" width="1.7109375" style="54" customWidth="1"/>
    <col min="9008" max="9008" width="31.85546875" style="54" customWidth="1"/>
    <col min="9009" max="9009" width="8.28515625" style="54" customWidth="1"/>
    <col min="9010" max="9010" width="0.7109375" style="54" customWidth="1"/>
    <col min="9011" max="9011" width="12.28515625" style="54" customWidth="1"/>
    <col min="9012" max="9012" width="0.7109375" style="54" customWidth="1"/>
    <col min="9013" max="9013" width="12.28515625" style="54" customWidth="1"/>
    <col min="9014" max="9014" width="0.7109375" style="54" customWidth="1"/>
    <col min="9015" max="9015" width="12.28515625" style="54" customWidth="1"/>
    <col min="9016" max="9016" width="0.7109375" style="54" customWidth="1"/>
    <col min="9017" max="9017" width="13.140625" style="54" customWidth="1"/>
    <col min="9018" max="9257" width="9.140625" style="54"/>
    <col min="9258" max="9263" width="1.7109375" style="54" customWidth="1"/>
    <col min="9264" max="9264" width="31.85546875" style="54" customWidth="1"/>
    <col min="9265" max="9265" width="8.28515625" style="54" customWidth="1"/>
    <col min="9266" max="9266" width="0.7109375" style="54" customWidth="1"/>
    <col min="9267" max="9267" width="12.28515625" style="54" customWidth="1"/>
    <col min="9268" max="9268" width="0.7109375" style="54" customWidth="1"/>
    <col min="9269" max="9269" width="12.28515625" style="54" customWidth="1"/>
    <col min="9270" max="9270" width="0.7109375" style="54" customWidth="1"/>
    <col min="9271" max="9271" width="12.28515625" style="54" customWidth="1"/>
    <col min="9272" max="9272" width="0.7109375" style="54" customWidth="1"/>
    <col min="9273" max="9273" width="13.140625" style="54" customWidth="1"/>
    <col min="9274" max="9513" width="9.140625" style="54"/>
    <col min="9514" max="9519" width="1.7109375" style="54" customWidth="1"/>
    <col min="9520" max="9520" width="31.85546875" style="54" customWidth="1"/>
    <col min="9521" max="9521" width="8.28515625" style="54" customWidth="1"/>
    <col min="9522" max="9522" width="0.7109375" style="54" customWidth="1"/>
    <col min="9523" max="9523" width="12.28515625" style="54" customWidth="1"/>
    <col min="9524" max="9524" width="0.7109375" style="54" customWidth="1"/>
    <col min="9525" max="9525" width="12.28515625" style="54" customWidth="1"/>
    <col min="9526" max="9526" width="0.7109375" style="54" customWidth="1"/>
    <col min="9527" max="9527" width="12.28515625" style="54" customWidth="1"/>
    <col min="9528" max="9528" width="0.7109375" style="54" customWidth="1"/>
    <col min="9529" max="9529" width="13.140625" style="54" customWidth="1"/>
    <col min="9530" max="9769" width="9.140625" style="54"/>
    <col min="9770" max="9775" width="1.7109375" style="54" customWidth="1"/>
    <col min="9776" max="9776" width="31.85546875" style="54" customWidth="1"/>
    <col min="9777" max="9777" width="8.28515625" style="54" customWidth="1"/>
    <col min="9778" max="9778" width="0.7109375" style="54" customWidth="1"/>
    <col min="9779" max="9779" width="12.28515625" style="54" customWidth="1"/>
    <col min="9780" max="9780" width="0.7109375" style="54" customWidth="1"/>
    <col min="9781" max="9781" width="12.28515625" style="54" customWidth="1"/>
    <col min="9782" max="9782" width="0.7109375" style="54" customWidth="1"/>
    <col min="9783" max="9783" width="12.28515625" style="54" customWidth="1"/>
    <col min="9784" max="9784" width="0.7109375" style="54" customWidth="1"/>
    <col min="9785" max="9785" width="13.140625" style="54" customWidth="1"/>
    <col min="9786" max="10025" width="9.140625" style="54"/>
    <col min="10026" max="10031" width="1.7109375" style="54" customWidth="1"/>
    <col min="10032" max="10032" width="31.85546875" style="54" customWidth="1"/>
    <col min="10033" max="10033" width="8.28515625" style="54" customWidth="1"/>
    <col min="10034" max="10034" width="0.7109375" style="54" customWidth="1"/>
    <col min="10035" max="10035" width="12.28515625" style="54" customWidth="1"/>
    <col min="10036" max="10036" width="0.7109375" style="54" customWidth="1"/>
    <col min="10037" max="10037" width="12.28515625" style="54" customWidth="1"/>
    <col min="10038" max="10038" width="0.7109375" style="54" customWidth="1"/>
    <col min="10039" max="10039" width="12.28515625" style="54" customWidth="1"/>
    <col min="10040" max="10040" width="0.7109375" style="54" customWidth="1"/>
    <col min="10041" max="10041" width="13.140625" style="54" customWidth="1"/>
    <col min="10042" max="10281" width="9.140625" style="54"/>
    <col min="10282" max="10287" width="1.7109375" style="54" customWidth="1"/>
    <col min="10288" max="10288" width="31.85546875" style="54" customWidth="1"/>
    <col min="10289" max="10289" width="8.28515625" style="54" customWidth="1"/>
    <col min="10290" max="10290" width="0.7109375" style="54" customWidth="1"/>
    <col min="10291" max="10291" width="12.28515625" style="54" customWidth="1"/>
    <col min="10292" max="10292" width="0.7109375" style="54" customWidth="1"/>
    <col min="10293" max="10293" width="12.28515625" style="54" customWidth="1"/>
    <col min="10294" max="10294" width="0.7109375" style="54" customWidth="1"/>
    <col min="10295" max="10295" width="12.28515625" style="54" customWidth="1"/>
    <col min="10296" max="10296" width="0.7109375" style="54" customWidth="1"/>
    <col min="10297" max="10297" width="13.140625" style="54" customWidth="1"/>
    <col min="10298" max="10537" width="9.140625" style="54"/>
    <col min="10538" max="10543" width="1.7109375" style="54" customWidth="1"/>
    <col min="10544" max="10544" width="31.85546875" style="54" customWidth="1"/>
    <col min="10545" max="10545" width="8.28515625" style="54" customWidth="1"/>
    <col min="10546" max="10546" width="0.7109375" style="54" customWidth="1"/>
    <col min="10547" max="10547" width="12.28515625" style="54" customWidth="1"/>
    <col min="10548" max="10548" width="0.7109375" style="54" customWidth="1"/>
    <col min="10549" max="10549" width="12.28515625" style="54" customWidth="1"/>
    <col min="10550" max="10550" width="0.7109375" style="54" customWidth="1"/>
    <col min="10551" max="10551" width="12.28515625" style="54" customWidth="1"/>
    <col min="10552" max="10552" width="0.7109375" style="54" customWidth="1"/>
    <col min="10553" max="10553" width="13.140625" style="54" customWidth="1"/>
    <col min="10554" max="10793" width="9.140625" style="54"/>
    <col min="10794" max="10799" width="1.7109375" style="54" customWidth="1"/>
    <col min="10800" max="10800" width="31.85546875" style="54" customWidth="1"/>
    <col min="10801" max="10801" width="8.28515625" style="54" customWidth="1"/>
    <col min="10802" max="10802" width="0.7109375" style="54" customWidth="1"/>
    <col min="10803" max="10803" width="12.28515625" style="54" customWidth="1"/>
    <col min="10804" max="10804" width="0.7109375" style="54" customWidth="1"/>
    <col min="10805" max="10805" width="12.28515625" style="54" customWidth="1"/>
    <col min="10806" max="10806" width="0.7109375" style="54" customWidth="1"/>
    <col min="10807" max="10807" width="12.28515625" style="54" customWidth="1"/>
    <col min="10808" max="10808" width="0.7109375" style="54" customWidth="1"/>
    <col min="10809" max="10809" width="13.140625" style="54" customWidth="1"/>
    <col min="10810" max="11049" width="9.140625" style="54"/>
    <col min="11050" max="11055" width="1.7109375" style="54" customWidth="1"/>
    <col min="11056" max="11056" width="31.85546875" style="54" customWidth="1"/>
    <col min="11057" max="11057" width="8.28515625" style="54" customWidth="1"/>
    <col min="11058" max="11058" width="0.7109375" style="54" customWidth="1"/>
    <col min="11059" max="11059" width="12.28515625" style="54" customWidth="1"/>
    <col min="11060" max="11060" width="0.7109375" style="54" customWidth="1"/>
    <col min="11061" max="11061" width="12.28515625" style="54" customWidth="1"/>
    <col min="11062" max="11062" width="0.7109375" style="54" customWidth="1"/>
    <col min="11063" max="11063" width="12.28515625" style="54" customWidth="1"/>
    <col min="11064" max="11064" width="0.7109375" style="54" customWidth="1"/>
    <col min="11065" max="11065" width="13.140625" style="54" customWidth="1"/>
    <col min="11066" max="11305" width="9.140625" style="54"/>
    <col min="11306" max="11311" width="1.7109375" style="54" customWidth="1"/>
    <col min="11312" max="11312" width="31.85546875" style="54" customWidth="1"/>
    <col min="11313" max="11313" width="8.28515625" style="54" customWidth="1"/>
    <col min="11314" max="11314" width="0.7109375" style="54" customWidth="1"/>
    <col min="11315" max="11315" width="12.28515625" style="54" customWidth="1"/>
    <col min="11316" max="11316" width="0.7109375" style="54" customWidth="1"/>
    <col min="11317" max="11317" width="12.28515625" style="54" customWidth="1"/>
    <col min="11318" max="11318" width="0.7109375" style="54" customWidth="1"/>
    <col min="11319" max="11319" width="12.28515625" style="54" customWidth="1"/>
    <col min="11320" max="11320" width="0.7109375" style="54" customWidth="1"/>
    <col min="11321" max="11321" width="13.140625" style="54" customWidth="1"/>
    <col min="11322" max="11561" width="9.140625" style="54"/>
    <col min="11562" max="11567" width="1.7109375" style="54" customWidth="1"/>
    <col min="11568" max="11568" width="31.85546875" style="54" customWidth="1"/>
    <col min="11569" max="11569" width="8.28515625" style="54" customWidth="1"/>
    <col min="11570" max="11570" width="0.7109375" style="54" customWidth="1"/>
    <col min="11571" max="11571" width="12.28515625" style="54" customWidth="1"/>
    <col min="11572" max="11572" width="0.7109375" style="54" customWidth="1"/>
    <col min="11573" max="11573" width="12.28515625" style="54" customWidth="1"/>
    <col min="11574" max="11574" width="0.7109375" style="54" customWidth="1"/>
    <col min="11575" max="11575" width="12.28515625" style="54" customWidth="1"/>
    <col min="11576" max="11576" width="0.7109375" style="54" customWidth="1"/>
    <col min="11577" max="11577" width="13.140625" style="54" customWidth="1"/>
    <col min="11578" max="11817" width="9.140625" style="54"/>
    <col min="11818" max="11823" width="1.7109375" style="54" customWidth="1"/>
    <col min="11824" max="11824" width="31.85546875" style="54" customWidth="1"/>
    <col min="11825" max="11825" width="8.28515625" style="54" customWidth="1"/>
    <col min="11826" max="11826" width="0.7109375" style="54" customWidth="1"/>
    <col min="11827" max="11827" width="12.28515625" style="54" customWidth="1"/>
    <col min="11828" max="11828" width="0.7109375" style="54" customWidth="1"/>
    <col min="11829" max="11829" width="12.28515625" style="54" customWidth="1"/>
    <col min="11830" max="11830" width="0.7109375" style="54" customWidth="1"/>
    <col min="11831" max="11831" width="12.28515625" style="54" customWidth="1"/>
    <col min="11832" max="11832" width="0.7109375" style="54" customWidth="1"/>
    <col min="11833" max="11833" width="13.140625" style="54" customWidth="1"/>
    <col min="11834" max="12073" width="9.140625" style="54"/>
    <col min="12074" max="12079" width="1.7109375" style="54" customWidth="1"/>
    <col min="12080" max="12080" width="31.85546875" style="54" customWidth="1"/>
    <col min="12081" max="12081" width="8.28515625" style="54" customWidth="1"/>
    <col min="12082" max="12082" width="0.7109375" style="54" customWidth="1"/>
    <col min="12083" max="12083" width="12.28515625" style="54" customWidth="1"/>
    <col min="12084" max="12084" width="0.7109375" style="54" customWidth="1"/>
    <col min="12085" max="12085" width="12.28515625" style="54" customWidth="1"/>
    <col min="12086" max="12086" width="0.7109375" style="54" customWidth="1"/>
    <col min="12087" max="12087" width="12.28515625" style="54" customWidth="1"/>
    <col min="12088" max="12088" width="0.7109375" style="54" customWidth="1"/>
    <col min="12089" max="12089" width="13.140625" style="54" customWidth="1"/>
    <col min="12090" max="12329" width="9.140625" style="54"/>
    <col min="12330" max="12335" width="1.7109375" style="54" customWidth="1"/>
    <col min="12336" max="12336" width="31.85546875" style="54" customWidth="1"/>
    <col min="12337" max="12337" width="8.28515625" style="54" customWidth="1"/>
    <col min="12338" max="12338" width="0.7109375" style="54" customWidth="1"/>
    <col min="12339" max="12339" width="12.28515625" style="54" customWidth="1"/>
    <col min="12340" max="12340" width="0.7109375" style="54" customWidth="1"/>
    <col min="12341" max="12341" width="12.28515625" style="54" customWidth="1"/>
    <col min="12342" max="12342" width="0.7109375" style="54" customWidth="1"/>
    <col min="12343" max="12343" width="12.28515625" style="54" customWidth="1"/>
    <col min="12344" max="12344" width="0.7109375" style="54" customWidth="1"/>
    <col min="12345" max="12345" width="13.140625" style="54" customWidth="1"/>
    <col min="12346" max="12585" width="9.140625" style="54"/>
    <col min="12586" max="12591" width="1.7109375" style="54" customWidth="1"/>
    <col min="12592" max="12592" width="31.85546875" style="54" customWidth="1"/>
    <col min="12593" max="12593" width="8.28515625" style="54" customWidth="1"/>
    <col min="12594" max="12594" width="0.7109375" style="54" customWidth="1"/>
    <col min="12595" max="12595" width="12.28515625" style="54" customWidth="1"/>
    <col min="12596" max="12596" width="0.7109375" style="54" customWidth="1"/>
    <col min="12597" max="12597" width="12.28515625" style="54" customWidth="1"/>
    <col min="12598" max="12598" width="0.7109375" style="54" customWidth="1"/>
    <col min="12599" max="12599" width="12.28515625" style="54" customWidth="1"/>
    <col min="12600" max="12600" width="0.7109375" style="54" customWidth="1"/>
    <col min="12601" max="12601" width="13.140625" style="54" customWidth="1"/>
    <col min="12602" max="12841" width="9.140625" style="54"/>
    <col min="12842" max="12847" width="1.7109375" style="54" customWidth="1"/>
    <col min="12848" max="12848" width="31.85546875" style="54" customWidth="1"/>
    <col min="12849" max="12849" width="8.28515625" style="54" customWidth="1"/>
    <col min="12850" max="12850" width="0.7109375" style="54" customWidth="1"/>
    <col min="12851" max="12851" width="12.28515625" style="54" customWidth="1"/>
    <col min="12852" max="12852" width="0.7109375" style="54" customWidth="1"/>
    <col min="12853" max="12853" width="12.28515625" style="54" customWidth="1"/>
    <col min="12854" max="12854" width="0.7109375" style="54" customWidth="1"/>
    <col min="12855" max="12855" width="12.28515625" style="54" customWidth="1"/>
    <col min="12856" max="12856" width="0.7109375" style="54" customWidth="1"/>
    <col min="12857" max="12857" width="13.140625" style="54" customWidth="1"/>
    <col min="12858" max="13097" width="9.140625" style="54"/>
    <col min="13098" max="13103" width="1.7109375" style="54" customWidth="1"/>
    <col min="13104" max="13104" width="31.85546875" style="54" customWidth="1"/>
    <col min="13105" max="13105" width="8.28515625" style="54" customWidth="1"/>
    <col min="13106" max="13106" width="0.7109375" style="54" customWidth="1"/>
    <col min="13107" max="13107" width="12.28515625" style="54" customWidth="1"/>
    <col min="13108" max="13108" width="0.7109375" style="54" customWidth="1"/>
    <col min="13109" max="13109" width="12.28515625" style="54" customWidth="1"/>
    <col min="13110" max="13110" width="0.7109375" style="54" customWidth="1"/>
    <col min="13111" max="13111" width="12.28515625" style="54" customWidth="1"/>
    <col min="13112" max="13112" width="0.7109375" style="54" customWidth="1"/>
    <col min="13113" max="13113" width="13.140625" style="54" customWidth="1"/>
    <col min="13114" max="13353" width="9.140625" style="54"/>
    <col min="13354" max="13359" width="1.7109375" style="54" customWidth="1"/>
    <col min="13360" max="13360" width="31.85546875" style="54" customWidth="1"/>
    <col min="13361" max="13361" width="8.28515625" style="54" customWidth="1"/>
    <col min="13362" max="13362" width="0.7109375" style="54" customWidth="1"/>
    <col min="13363" max="13363" width="12.28515625" style="54" customWidth="1"/>
    <col min="13364" max="13364" width="0.7109375" style="54" customWidth="1"/>
    <col min="13365" max="13365" width="12.28515625" style="54" customWidth="1"/>
    <col min="13366" max="13366" width="0.7109375" style="54" customWidth="1"/>
    <col min="13367" max="13367" width="12.28515625" style="54" customWidth="1"/>
    <col min="13368" max="13368" width="0.7109375" style="54" customWidth="1"/>
    <col min="13369" max="13369" width="13.140625" style="54" customWidth="1"/>
    <col min="13370" max="13609" width="9.140625" style="54"/>
    <col min="13610" max="13615" width="1.7109375" style="54" customWidth="1"/>
    <col min="13616" max="13616" width="31.85546875" style="54" customWidth="1"/>
    <col min="13617" max="13617" width="8.28515625" style="54" customWidth="1"/>
    <col min="13618" max="13618" width="0.7109375" style="54" customWidth="1"/>
    <col min="13619" max="13619" width="12.28515625" style="54" customWidth="1"/>
    <col min="13620" max="13620" width="0.7109375" style="54" customWidth="1"/>
    <col min="13621" max="13621" width="12.28515625" style="54" customWidth="1"/>
    <col min="13622" max="13622" width="0.7109375" style="54" customWidth="1"/>
    <col min="13623" max="13623" width="12.28515625" style="54" customWidth="1"/>
    <col min="13624" max="13624" width="0.7109375" style="54" customWidth="1"/>
    <col min="13625" max="13625" width="13.140625" style="54" customWidth="1"/>
    <col min="13626" max="13865" width="9.140625" style="54"/>
    <col min="13866" max="13871" width="1.7109375" style="54" customWidth="1"/>
    <col min="13872" max="13872" width="31.85546875" style="54" customWidth="1"/>
    <col min="13873" max="13873" width="8.28515625" style="54" customWidth="1"/>
    <col min="13874" max="13874" width="0.7109375" style="54" customWidth="1"/>
    <col min="13875" max="13875" width="12.28515625" style="54" customWidth="1"/>
    <col min="13876" max="13876" width="0.7109375" style="54" customWidth="1"/>
    <col min="13877" max="13877" width="12.28515625" style="54" customWidth="1"/>
    <col min="13878" max="13878" width="0.7109375" style="54" customWidth="1"/>
    <col min="13879" max="13879" width="12.28515625" style="54" customWidth="1"/>
    <col min="13880" max="13880" width="0.7109375" style="54" customWidth="1"/>
    <col min="13881" max="13881" width="13.140625" style="54" customWidth="1"/>
    <col min="13882" max="14121" width="9.140625" style="54"/>
    <col min="14122" max="14127" width="1.7109375" style="54" customWidth="1"/>
    <col min="14128" max="14128" width="31.85546875" style="54" customWidth="1"/>
    <col min="14129" max="14129" width="8.28515625" style="54" customWidth="1"/>
    <col min="14130" max="14130" width="0.7109375" style="54" customWidth="1"/>
    <col min="14131" max="14131" width="12.28515625" style="54" customWidth="1"/>
    <col min="14132" max="14132" width="0.7109375" style="54" customWidth="1"/>
    <col min="14133" max="14133" width="12.28515625" style="54" customWidth="1"/>
    <col min="14134" max="14134" width="0.7109375" style="54" customWidth="1"/>
    <col min="14135" max="14135" width="12.28515625" style="54" customWidth="1"/>
    <col min="14136" max="14136" width="0.7109375" style="54" customWidth="1"/>
    <col min="14137" max="14137" width="13.140625" style="54" customWidth="1"/>
    <col min="14138" max="14377" width="9.140625" style="54"/>
    <col min="14378" max="14383" width="1.7109375" style="54" customWidth="1"/>
    <col min="14384" max="14384" width="31.85546875" style="54" customWidth="1"/>
    <col min="14385" max="14385" width="8.28515625" style="54" customWidth="1"/>
    <col min="14386" max="14386" width="0.7109375" style="54" customWidth="1"/>
    <col min="14387" max="14387" width="12.28515625" style="54" customWidth="1"/>
    <col min="14388" max="14388" width="0.7109375" style="54" customWidth="1"/>
    <col min="14389" max="14389" width="12.28515625" style="54" customWidth="1"/>
    <col min="14390" max="14390" width="0.7109375" style="54" customWidth="1"/>
    <col min="14391" max="14391" width="12.28515625" style="54" customWidth="1"/>
    <col min="14392" max="14392" width="0.7109375" style="54" customWidth="1"/>
    <col min="14393" max="14393" width="13.140625" style="54" customWidth="1"/>
    <col min="14394" max="14633" width="9.140625" style="54"/>
    <col min="14634" max="14639" width="1.7109375" style="54" customWidth="1"/>
    <col min="14640" max="14640" width="31.85546875" style="54" customWidth="1"/>
    <col min="14641" max="14641" width="8.28515625" style="54" customWidth="1"/>
    <col min="14642" max="14642" width="0.7109375" style="54" customWidth="1"/>
    <col min="14643" max="14643" width="12.28515625" style="54" customWidth="1"/>
    <col min="14644" max="14644" width="0.7109375" style="54" customWidth="1"/>
    <col min="14645" max="14645" width="12.28515625" style="54" customWidth="1"/>
    <col min="14646" max="14646" width="0.7109375" style="54" customWidth="1"/>
    <col min="14647" max="14647" width="12.28515625" style="54" customWidth="1"/>
    <col min="14648" max="14648" width="0.7109375" style="54" customWidth="1"/>
    <col min="14649" max="14649" width="13.140625" style="54" customWidth="1"/>
    <col min="14650" max="14889" width="9.140625" style="54"/>
    <col min="14890" max="14895" width="1.7109375" style="54" customWidth="1"/>
    <col min="14896" max="14896" width="31.85546875" style="54" customWidth="1"/>
    <col min="14897" max="14897" width="8.28515625" style="54" customWidth="1"/>
    <col min="14898" max="14898" width="0.7109375" style="54" customWidth="1"/>
    <col min="14899" max="14899" width="12.28515625" style="54" customWidth="1"/>
    <col min="14900" max="14900" width="0.7109375" style="54" customWidth="1"/>
    <col min="14901" max="14901" width="12.28515625" style="54" customWidth="1"/>
    <col min="14902" max="14902" width="0.7109375" style="54" customWidth="1"/>
    <col min="14903" max="14903" width="12.28515625" style="54" customWidth="1"/>
    <col min="14904" max="14904" width="0.7109375" style="54" customWidth="1"/>
    <col min="14905" max="14905" width="13.140625" style="54" customWidth="1"/>
    <col min="14906" max="15145" width="9.140625" style="54"/>
    <col min="15146" max="15151" width="1.7109375" style="54" customWidth="1"/>
    <col min="15152" max="15152" width="31.85546875" style="54" customWidth="1"/>
    <col min="15153" max="15153" width="8.28515625" style="54" customWidth="1"/>
    <col min="15154" max="15154" width="0.7109375" style="54" customWidth="1"/>
    <col min="15155" max="15155" width="12.28515625" style="54" customWidth="1"/>
    <col min="15156" max="15156" width="0.7109375" style="54" customWidth="1"/>
    <col min="15157" max="15157" width="12.28515625" style="54" customWidth="1"/>
    <col min="15158" max="15158" width="0.7109375" style="54" customWidth="1"/>
    <col min="15159" max="15159" width="12.28515625" style="54" customWidth="1"/>
    <col min="15160" max="15160" width="0.7109375" style="54" customWidth="1"/>
    <col min="15161" max="15161" width="13.140625" style="54" customWidth="1"/>
    <col min="15162" max="15401" width="9.140625" style="54"/>
    <col min="15402" max="15407" width="1.7109375" style="54" customWidth="1"/>
    <col min="15408" max="15408" width="31.85546875" style="54" customWidth="1"/>
    <col min="15409" max="15409" width="8.28515625" style="54" customWidth="1"/>
    <col min="15410" max="15410" width="0.7109375" style="54" customWidth="1"/>
    <col min="15411" max="15411" width="12.28515625" style="54" customWidth="1"/>
    <col min="15412" max="15412" width="0.7109375" style="54" customWidth="1"/>
    <col min="15413" max="15413" width="12.28515625" style="54" customWidth="1"/>
    <col min="15414" max="15414" width="0.7109375" style="54" customWidth="1"/>
    <col min="15415" max="15415" width="12.28515625" style="54" customWidth="1"/>
    <col min="15416" max="15416" width="0.7109375" style="54" customWidth="1"/>
    <col min="15417" max="15417" width="13.140625" style="54" customWidth="1"/>
    <col min="15418" max="15657" width="9.140625" style="54"/>
    <col min="15658" max="15663" width="1.7109375" style="54" customWidth="1"/>
    <col min="15664" max="15664" width="31.85546875" style="54" customWidth="1"/>
    <col min="15665" max="15665" width="8.28515625" style="54" customWidth="1"/>
    <col min="15666" max="15666" width="0.7109375" style="54" customWidth="1"/>
    <col min="15667" max="15667" width="12.28515625" style="54" customWidth="1"/>
    <col min="15668" max="15668" width="0.7109375" style="54" customWidth="1"/>
    <col min="15669" max="15669" width="12.28515625" style="54" customWidth="1"/>
    <col min="15670" max="15670" width="0.7109375" style="54" customWidth="1"/>
    <col min="15671" max="15671" width="12.28515625" style="54" customWidth="1"/>
    <col min="15672" max="15672" width="0.7109375" style="54" customWidth="1"/>
    <col min="15673" max="15673" width="13.140625" style="54" customWidth="1"/>
    <col min="15674" max="15913" width="9.140625" style="54"/>
    <col min="15914" max="15919" width="1.7109375" style="54" customWidth="1"/>
    <col min="15920" max="15920" width="31.85546875" style="54" customWidth="1"/>
    <col min="15921" max="15921" width="8.28515625" style="54" customWidth="1"/>
    <col min="15922" max="15922" width="0.7109375" style="54" customWidth="1"/>
    <col min="15923" max="15923" width="12.28515625" style="54" customWidth="1"/>
    <col min="15924" max="15924" width="0.7109375" style="54" customWidth="1"/>
    <col min="15925" max="15925" width="12.28515625" style="54" customWidth="1"/>
    <col min="15926" max="15926" width="0.7109375" style="54" customWidth="1"/>
    <col min="15927" max="15927" width="12.28515625" style="54" customWidth="1"/>
    <col min="15928" max="15928" width="0.7109375" style="54" customWidth="1"/>
    <col min="15929" max="15929" width="13.140625" style="54" customWidth="1"/>
    <col min="15930" max="16169" width="9.140625" style="54"/>
    <col min="16170" max="16176" width="9.140625" style="54" customWidth="1"/>
    <col min="16177" max="16191" width="9.140625" style="54"/>
    <col min="16192" max="16240" width="9.140625" style="54" customWidth="1"/>
    <col min="16241" max="16365" width="9.140625" style="54"/>
    <col min="16366" max="16366" width="9.140625" style="54" customWidth="1"/>
    <col min="16367" max="16384" width="9.140625" style="54"/>
  </cols>
  <sheetData>
    <row r="1" spans="1:16" s="87" customFormat="1" ht="21.75" customHeight="1">
      <c r="A1" s="48" t="str">
        <f>'TH 2-4'!A1</f>
        <v>บริษัท โปรเอ็น คอร์ป จำกัด (มหาชน)</v>
      </c>
      <c r="B1" s="49"/>
      <c r="C1" s="49"/>
      <c r="D1" s="49"/>
      <c r="E1" s="49"/>
      <c r="F1" s="49"/>
      <c r="G1" s="49"/>
      <c r="H1" s="32"/>
      <c r="I1" s="32"/>
      <c r="J1" s="32"/>
      <c r="K1" s="32"/>
      <c r="L1" s="32"/>
      <c r="M1" s="32"/>
      <c r="N1" s="41"/>
      <c r="O1" s="86"/>
      <c r="P1" s="41"/>
    </row>
    <row r="2" spans="1:16" s="87" customFormat="1" ht="21.75" customHeight="1">
      <c r="A2" s="49" t="s">
        <v>84</v>
      </c>
      <c r="B2" s="49"/>
      <c r="C2" s="49"/>
      <c r="D2" s="49"/>
      <c r="E2" s="49"/>
      <c r="F2" s="49"/>
      <c r="G2" s="49"/>
      <c r="H2" s="32"/>
      <c r="I2" s="32"/>
      <c r="J2" s="32"/>
      <c r="K2" s="32"/>
      <c r="L2" s="32"/>
      <c r="M2" s="32"/>
      <c r="N2" s="41"/>
      <c r="O2" s="86"/>
      <c r="P2" s="41"/>
    </row>
    <row r="3" spans="1:16" s="87" customFormat="1" ht="21.75" customHeight="1">
      <c r="A3" s="50" t="s">
        <v>114</v>
      </c>
      <c r="B3" s="88"/>
      <c r="C3" s="88"/>
      <c r="D3" s="88"/>
      <c r="E3" s="88"/>
      <c r="F3" s="88"/>
      <c r="G3" s="88"/>
      <c r="H3" s="33"/>
      <c r="I3" s="33"/>
      <c r="J3" s="33"/>
      <c r="K3" s="33"/>
      <c r="L3" s="33"/>
      <c r="M3" s="33"/>
      <c r="N3" s="36"/>
      <c r="O3" s="89"/>
      <c r="P3" s="36"/>
    </row>
    <row r="4" spans="1:16" ht="15.75" customHeight="1">
      <c r="A4" s="51"/>
      <c r="B4" s="53"/>
      <c r="C4" s="53"/>
      <c r="D4" s="53"/>
      <c r="E4" s="53"/>
      <c r="F4" s="53"/>
      <c r="G4" s="53"/>
      <c r="H4" s="34"/>
      <c r="I4" s="34"/>
      <c r="J4" s="34"/>
      <c r="K4" s="34"/>
      <c r="L4" s="34"/>
      <c r="M4" s="34"/>
      <c r="N4" s="42"/>
      <c r="O4" s="90"/>
      <c r="P4" s="42"/>
    </row>
    <row r="5" spans="1:16" ht="18.600000000000001" customHeight="1">
      <c r="A5" s="52"/>
      <c r="B5" s="52"/>
      <c r="C5" s="52"/>
      <c r="D5" s="52"/>
      <c r="E5" s="52"/>
      <c r="F5" s="52"/>
      <c r="G5" s="52"/>
      <c r="H5" s="159"/>
      <c r="I5" s="159"/>
      <c r="J5" s="270" t="s">
        <v>3</v>
      </c>
      <c r="K5" s="270"/>
      <c r="L5" s="270"/>
      <c r="M5" s="71"/>
      <c r="N5" s="270" t="s">
        <v>4</v>
      </c>
      <c r="O5" s="270"/>
      <c r="P5" s="270"/>
    </row>
    <row r="6" spans="1:16" ht="18.600000000000001" customHeight="1">
      <c r="A6" s="52"/>
      <c r="B6" s="52"/>
      <c r="C6" s="52"/>
      <c r="D6" s="52"/>
      <c r="E6" s="52"/>
      <c r="F6" s="52"/>
      <c r="G6" s="52"/>
      <c r="H6" s="159"/>
      <c r="I6" s="159"/>
      <c r="J6" s="47" t="s">
        <v>7</v>
      </c>
      <c r="K6" s="71"/>
      <c r="L6" s="47" t="s">
        <v>7</v>
      </c>
      <c r="M6" s="71"/>
      <c r="N6" s="47" t="s">
        <v>7</v>
      </c>
      <c r="O6" s="71"/>
      <c r="P6" s="47" t="s">
        <v>7</v>
      </c>
    </row>
    <row r="7" spans="1:16" s="87" customFormat="1" ht="18.600000000000001" customHeight="1">
      <c r="A7" s="49"/>
      <c r="B7" s="49"/>
      <c r="C7" s="49"/>
      <c r="D7" s="49"/>
      <c r="E7" s="49"/>
      <c r="F7" s="49"/>
      <c r="G7" s="49"/>
      <c r="I7" s="32"/>
      <c r="J7" s="14" t="s">
        <v>9</v>
      </c>
      <c r="K7" s="66"/>
      <c r="L7" s="14" t="s">
        <v>10</v>
      </c>
      <c r="M7" s="14"/>
      <c r="N7" s="14" t="s">
        <v>9</v>
      </c>
      <c r="O7" s="66"/>
      <c r="P7" s="14" t="s">
        <v>10</v>
      </c>
    </row>
    <row r="8" spans="1:16" s="87" customFormat="1" ht="18.600000000000001" customHeight="1">
      <c r="A8" s="49"/>
      <c r="B8" s="49"/>
      <c r="C8" s="49"/>
      <c r="D8" s="49"/>
      <c r="E8" s="49"/>
      <c r="F8" s="49"/>
      <c r="G8" s="49"/>
      <c r="H8" s="33" t="s">
        <v>11</v>
      </c>
      <c r="I8" s="32"/>
      <c r="J8" s="36" t="s">
        <v>12</v>
      </c>
      <c r="K8" s="32"/>
      <c r="L8" s="36" t="s">
        <v>12</v>
      </c>
      <c r="M8" s="41"/>
      <c r="N8" s="36" t="s">
        <v>12</v>
      </c>
      <c r="O8" s="41"/>
      <c r="P8" s="36" t="s">
        <v>12</v>
      </c>
    </row>
    <row r="9" spans="1:16" ht="18.600000000000001" customHeight="1">
      <c r="A9" s="53" t="s">
        <v>86</v>
      </c>
      <c r="B9" s="53"/>
      <c r="C9" s="53"/>
      <c r="D9" s="53"/>
      <c r="E9" s="53"/>
      <c r="F9" s="53"/>
      <c r="G9" s="53"/>
      <c r="H9" s="32">
        <v>7</v>
      </c>
      <c r="I9" s="32"/>
      <c r="J9" s="160"/>
      <c r="K9" s="32"/>
      <c r="L9" s="32"/>
      <c r="M9" s="32"/>
      <c r="N9" s="161"/>
      <c r="O9" s="119"/>
      <c r="P9" s="41"/>
    </row>
    <row r="10" spans="1:16" ht="4.1500000000000004" customHeight="1">
      <c r="H10" s="24"/>
      <c r="I10" s="24"/>
      <c r="J10" s="144"/>
      <c r="K10" s="24"/>
      <c r="L10" s="27"/>
      <c r="M10" s="24"/>
      <c r="N10" s="144"/>
      <c r="O10" s="28"/>
      <c r="P10" s="27"/>
    </row>
    <row r="11" spans="1:16" ht="18.600000000000001" customHeight="1">
      <c r="A11" s="54" t="s">
        <v>87</v>
      </c>
      <c r="H11" s="24"/>
      <c r="I11" s="24"/>
      <c r="J11" s="128">
        <v>143918463</v>
      </c>
      <c r="K11" s="24"/>
      <c r="L11" s="80">
        <v>482957674</v>
      </c>
      <c r="M11" s="24"/>
      <c r="N11" s="128">
        <v>58752647</v>
      </c>
      <c r="O11" s="24"/>
      <c r="P11" s="80">
        <v>481565674</v>
      </c>
    </row>
    <row r="12" spans="1:16" ht="18.600000000000001" customHeight="1">
      <c r="A12" s="54" t="s">
        <v>88</v>
      </c>
      <c r="J12" s="136">
        <v>290455952</v>
      </c>
      <c r="L12" s="37">
        <v>223114325</v>
      </c>
      <c r="N12" s="136">
        <v>275680087</v>
      </c>
      <c r="O12" s="18"/>
      <c r="P12" s="37">
        <v>218429087</v>
      </c>
    </row>
    <row r="13" spans="1:16" ht="18.600000000000001" customHeight="1">
      <c r="A13" s="54" t="s">
        <v>89</v>
      </c>
      <c r="J13" s="137">
        <v>128269433</v>
      </c>
      <c r="L13" s="38">
        <v>528714002</v>
      </c>
      <c r="N13" s="137">
        <v>59150182</v>
      </c>
      <c r="O13" s="18"/>
      <c r="P13" s="38">
        <v>477852112</v>
      </c>
    </row>
    <row r="14" spans="1:16" ht="4.1500000000000004" customHeight="1">
      <c r="J14" s="138"/>
      <c r="L14" s="26"/>
      <c r="N14" s="138"/>
      <c r="O14" s="94"/>
      <c r="P14" s="26"/>
    </row>
    <row r="15" spans="1:16" ht="18.600000000000001" customHeight="1">
      <c r="A15" s="53" t="s">
        <v>90</v>
      </c>
      <c r="B15" s="53"/>
      <c r="C15" s="53"/>
      <c r="D15" s="53"/>
      <c r="E15" s="53"/>
      <c r="F15" s="53"/>
      <c r="G15" s="53"/>
      <c r="H15" s="34"/>
      <c r="I15" s="34"/>
      <c r="J15" s="139">
        <f>SUM(J11:J14)</f>
        <v>562643848</v>
      </c>
      <c r="K15" s="34"/>
      <c r="L15" s="17">
        <f>SUM(L11:L14)</f>
        <v>1234786001</v>
      </c>
      <c r="M15" s="34"/>
      <c r="N15" s="139">
        <f>SUM(N11:N14)</f>
        <v>393582916</v>
      </c>
      <c r="O15" s="19"/>
      <c r="P15" s="17">
        <f>SUM(P11:P14)</f>
        <v>1177846873</v>
      </c>
    </row>
    <row r="16" spans="1:16" ht="7.15" customHeight="1">
      <c r="J16" s="138"/>
      <c r="L16" s="26"/>
      <c r="N16" s="138"/>
      <c r="O16" s="94"/>
      <c r="P16" s="26"/>
    </row>
    <row r="17" spans="1:16" ht="18.600000000000001" customHeight="1">
      <c r="A17" s="53" t="s">
        <v>91</v>
      </c>
      <c r="B17" s="53"/>
      <c r="C17" s="53"/>
      <c r="D17" s="53"/>
      <c r="E17" s="53"/>
      <c r="F17" s="53"/>
      <c r="G17" s="53"/>
      <c r="H17" s="34"/>
      <c r="I17" s="34"/>
      <c r="J17" s="140"/>
      <c r="K17" s="34"/>
      <c r="L17" s="20"/>
      <c r="M17" s="34"/>
      <c r="N17" s="140"/>
      <c r="O17" s="19"/>
    </row>
    <row r="18" spans="1:16" ht="4.1500000000000004" customHeight="1">
      <c r="J18" s="138"/>
      <c r="L18" s="26"/>
      <c r="N18" s="138"/>
      <c r="O18" s="94"/>
      <c r="P18" s="26"/>
    </row>
    <row r="19" spans="1:16" ht="18.600000000000001" customHeight="1">
      <c r="A19" s="54" t="s">
        <v>92</v>
      </c>
      <c r="J19" s="136">
        <v>-126830675</v>
      </c>
      <c r="L19" s="37">
        <v>-461181161</v>
      </c>
      <c r="N19" s="136">
        <v>-49177526</v>
      </c>
      <c r="O19" s="18"/>
      <c r="P19" s="37">
        <v>-460000901</v>
      </c>
    </row>
    <row r="20" spans="1:16" ht="18.600000000000001" customHeight="1">
      <c r="A20" s="54" t="s">
        <v>93</v>
      </c>
      <c r="J20" s="136">
        <v>-195427180</v>
      </c>
      <c r="L20" s="37">
        <v>-156593288</v>
      </c>
      <c r="N20" s="136">
        <v>-187642663</v>
      </c>
      <c r="O20" s="18"/>
      <c r="P20" s="37">
        <v>-155199871</v>
      </c>
    </row>
    <row r="21" spans="1:16" ht="18.600000000000001" customHeight="1">
      <c r="A21" s="54" t="s">
        <v>94</v>
      </c>
      <c r="J21" s="137">
        <v>-119166808</v>
      </c>
      <c r="L21" s="38">
        <v>-464195968</v>
      </c>
      <c r="N21" s="137">
        <v>-59906024</v>
      </c>
      <c r="O21" s="18"/>
      <c r="P21" s="38">
        <v>-422255250</v>
      </c>
    </row>
    <row r="22" spans="1:16" ht="4.1500000000000004" customHeight="1">
      <c r="J22" s="138"/>
      <c r="L22" s="26"/>
      <c r="N22" s="138"/>
      <c r="O22" s="94"/>
      <c r="P22" s="26"/>
    </row>
    <row r="23" spans="1:16" ht="18.600000000000001" customHeight="1">
      <c r="A23" s="53" t="s">
        <v>95</v>
      </c>
      <c r="B23" s="53"/>
      <c r="C23" s="53"/>
      <c r="D23" s="53"/>
      <c r="E23" s="53"/>
      <c r="F23" s="53"/>
      <c r="G23" s="53"/>
      <c r="H23" s="34"/>
      <c r="I23" s="34"/>
      <c r="J23" s="139">
        <f>SUM(J19:J22)</f>
        <v>-441424663</v>
      </c>
      <c r="K23" s="34"/>
      <c r="L23" s="17">
        <f>SUM(L19:L22)</f>
        <v>-1081970417</v>
      </c>
      <c r="M23" s="34"/>
      <c r="N23" s="139">
        <f>SUM(N19:N22)</f>
        <v>-296726213</v>
      </c>
      <c r="O23" s="19"/>
      <c r="P23" s="17">
        <f>SUM(P19:P22)</f>
        <v>-1037456022</v>
      </c>
    </row>
    <row r="24" spans="1:16" ht="7.15" customHeight="1">
      <c r="J24" s="138"/>
      <c r="L24" s="26"/>
      <c r="N24" s="138"/>
      <c r="O24" s="94"/>
      <c r="P24" s="26"/>
    </row>
    <row r="25" spans="1:16" ht="18.600000000000001" customHeight="1">
      <c r="A25" s="53" t="s">
        <v>96</v>
      </c>
      <c r="B25" s="53"/>
      <c r="C25" s="53"/>
      <c r="D25" s="53"/>
      <c r="E25" s="53"/>
      <c r="F25" s="53"/>
      <c r="G25" s="53"/>
      <c r="H25" s="34"/>
      <c r="I25" s="34"/>
      <c r="J25" s="140">
        <v>121219185</v>
      </c>
      <c r="K25" s="34"/>
      <c r="L25" s="20">
        <v>152815584</v>
      </c>
      <c r="M25" s="34"/>
      <c r="N25" s="140">
        <v>96856703</v>
      </c>
      <c r="O25" s="19"/>
      <c r="P25" s="20">
        <v>140390851</v>
      </c>
    </row>
    <row r="26" spans="1:16" ht="18.600000000000001" customHeight="1">
      <c r="A26" s="54" t="s">
        <v>97</v>
      </c>
      <c r="B26" s="53"/>
      <c r="J26" s="140">
        <v>2635775</v>
      </c>
      <c r="L26" s="20">
        <v>16143393</v>
      </c>
      <c r="N26" s="140">
        <v>13058310</v>
      </c>
      <c r="O26" s="18"/>
      <c r="P26" s="20">
        <v>16933665</v>
      </c>
    </row>
    <row r="27" spans="1:16" ht="18.600000000000001" customHeight="1">
      <c r="A27" s="30" t="s">
        <v>98</v>
      </c>
      <c r="J27" s="140">
        <v>-18537508</v>
      </c>
      <c r="L27" s="20">
        <v>-17130340</v>
      </c>
      <c r="N27" s="140">
        <v>-17737797</v>
      </c>
      <c r="O27" s="18"/>
      <c r="P27" s="20">
        <v>-17047056</v>
      </c>
    </row>
    <row r="28" spans="1:16" ht="18.600000000000001" customHeight="1">
      <c r="A28" s="30" t="s">
        <v>99</v>
      </c>
      <c r="J28" s="140">
        <v>-69492154</v>
      </c>
      <c r="L28" s="20">
        <v>-71471487</v>
      </c>
      <c r="N28" s="140">
        <v>-64027707</v>
      </c>
      <c r="O28" s="18"/>
      <c r="P28" s="20">
        <v>-64684337</v>
      </c>
    </row>
    <row r="29" spans="1:16" ht="18.600000000000001" customHeight="1">
      <c r="A29" s="54" t="s">
        <v>100</v>
      </c>
      <c r="B29" s="53"/>
      <c r="C29" s="53"/>
      <c r="J29" s="140">
        <v>-20734123</v>
      </c>
      <c r="L29" s="20">
        <v>-21287562</v>
      </c>
      <c r="N29" s="140">
        <v>-20509381</v>
      </c>
      <c r="O29" s="18"/>
      <c r="P29" s="20">
        <v>-21075985</v>
      </c>
    </row>
    <row r="30" spans="1:16" ht="18.600000000000001" customHeight="1">
      <c r="A30" s="54" t="s">
        <v>101</v>
      </c>
      <c r="C30" s="53"/>
      <c r="H30" s="18">
        <v>10</v>
      </c>
      <c r="J30" s="139">
        <v>-2841662</v>
      </c>
      <c r="L30" s="17">
        <v>0</v>
      </c>
      <c r="N30" s="139">
        <v>0</v>
      </c>
      <c r="O30" s="18"/>
      <c r="P30" s="17">
        <v>0</v>
      </c>
    </row>
    <row r="31" spans="1:16" ht="4.1500000000000004" customHeight="1">
      <c r="J31" s="141"/>
      <c r="L31" s="29"/>
      <c r="M31" s="96"/>
      <c r="N31" s="141"/>
      <c r="O31" s="37"/>
      <c r="P31" s="29"/>
    </row>
    <row r="32" spans="1:16" ht="18.600000000000001" customHeight="1">
      <c r="A32" s="53" t="s">
        <v>102</v>
      </c>
      <c r="J32" s="140">
        <f>SUM(J25:J31)</f>
        <v>12249513</v>
      </c>
      <c r="L32" s="20">
        <f>SUM(L25:L31)</f>
        <v>59069588</v>
      </c>
      <c r="N32" s="140">
        <f>SUM(N25:N31)</f>
        <v>7640128</v>
      </c>
      <c r="O32" s="19"/>
      <c r="P32" s="20">
        <f>SUM(P25:P31)</f>
        <v>54517138</v>
      </c>
    </row>
    <row r="33" spans="1:16" ht="18.600000000000001" customHeight="1">
      <c r="A33" s="54" t="s">
        <v>103</v>
      </c>
      <c r="G33" s="30"/>
      <c r="H33" s="18">
        <v>18</v>
      </c>
      <c r="J33" s="139">
        <v>-3238962</v>
      </c>
      <c r="L33" s="17">
        <v>-4407777</v>
      </c>
      <c r="N33" s="139">
        <v>-1528570</v>
      </c>
      <c r="O33" s="18"/>
      <c r="P33" s="17">
        <v>-10490111</v>
      </c>
    </row>
    <row r="34" spans="1:16" ht="4.1500000000000004" customHeight="1">
      <c r="B34" s="53"/>
      <c r="J34" s="140"/>
      <c r="L34" s="20"/>
      <c r="N34" s="140"/>
      <c r="O34" s="19"/>
    </row>
    <row r="35" spans="1:16" ht="18.600000000000001" customHeight="1">
      <c r="A35" s="53" t="s">
        <v>104</v>
      </c>
      <c r="B35" s="53"/>
      <c r="J35" s="140">
        <f>SUM(J32:J34)</f>
        <v>9010551</v>
      </c>
      <c r="L35" s="20">
        <f>SUM(L32:L34)</f>
        <v>54661811</v>
      </c>
      <c r="N35" s="140">
        <f>SUM(N32:N34)</f>
        <v>6111558</v>
      </c>
      <c r="O35" s="19"/>
      <c r="P35" s="20">
        <f>SUM(P32:P34)</f>
        <v>44027027</v>
      </c>
    </row>
    <row r="36" spans="1:16" ht="7.15" customHeight="1">
      <c r="B36" s="53"/>
      <c r="J36" s="140"/>
      <c r="L36" s="20"/>
      <c r="N36" s="140"/>
      <c r="O36" s="19"/>
    </row>
    <row r="37" spans="1:16" ht="18.600000000000001" customHeight="1">
      <c r="A37" s="53" t="s">
        <v>105</v>
      </c>
      <c r="B37" s="53"/>
      <c r="J37" s="140"/>
      <c r="L37" s="20"/>
      <c r="N37" s="140"/>
      <c r="O37" s="19"/>
    </row>
    <row r="38" spans="1:16" ht="18.600000000000001" customHeight="1">
      <c r="A38" s="54" t="s">
        <v>115</v>
      </c>
      <c r="B38" s="53"/>
      <c r="J38" s="140"/>
      <c r="L38" s="20"/>
      <c r="N38" s="140"/>
      <c r="O38" s="19"/>
    </row>
    <row r="39" spans="1:16" ht="18.600000000000001" customHeight="1">
      <c r="B39" s="54" t="s">
        <v>116</v>
      </c>
      <c r="J39" s="140"/>
      <c r="L39" s="20"/>
      <c r="N39" s="140"/>
      <c r="O39" s="19"/>
    </row>
    <row r="40" spans="1:16" ht="18.600000000000001" customHeight="1">
      <c r="B40" s="54" t="s">
        <v>117</v>
      </c>
      <c r="J40" s="140">
        <v>0</v>
      </c>
      <c r="L40" s="20">
        <v>1220690</v>
      </c>
      <c r="N40" s="140">
        <v>0</v>
      </c>
      <c r="O40" s="19"/>
      <c r="P40" s="20">
        <v>742910</v>
      </c>
    </row>
    <row r="41" spans="1:16" ht="18.600000000000001" customHeight="1">
      <c r="A41" s="53"/>
      <c r="B41" s="54" t="s">
        <v>118</v>
      </c>
      <c r="J41" s="140"/>
      <c r="L41" s="20"/>
      <c r="N41" s="140"/>
      <c r="O41" s="19"/>
    </row>
    <row r="42" spans="1:16" ht="18.600000000000001" customHeight="1">
      <c r="A42" s="53"/>
      <c r="B42" s="53"/>
      <c r="C42" s="54" t="s">
        <v>119</v>
      </c>
      <c r="J42" s="139">
        <v>0</v>
      </c>
      <c r="L42" s="17">
        <v>-148582</v>
      </c>
      <c r="N42" s="139">
        <v>0</v>
      </c>
      <c r="O42" s="19"/>
      <c r="P42" s="17">
        <v>-148582</v>
      </c>
    </row>
    <row r="43" spans="1:16" ht="4.1500000000000004" customHeight="1">
      <c r="B43" s="53"/>
      <c r="J43" s="140"/>
      <c r="L43" s="20"/>
      <c r="N43" s="140"/>
      <c r="O43" s="19"/>
    </row>
    <row r="44" spans="1:16" ht="18.600000000000001" customHeight="1" thickBot="1">
      <c r="A44" s="53" t="s">
        <v>106</v>
      </c>
      <c r="J44" s="142">
        <f>SUM(J35:J42)</f>
        <v>9010551</v>
      </c>
      <c r="L44" s="21">
        <f>SUM(L35:L42)</f>
        <v>55733919</v>
      </c>
      <c r="N44" s="142">
        <f>SUM(N35:N42)</f>
        <v>6111558</v>
      </c>
      <c r="P44" s="21">
        <f>SUM(P35:P42)</f>
        <v>44621355</v>
      </c>
    </row>
    <row r="45" spans="1:16" ht="7.15" customHeight="1" thickTop="1">
      <c r="A45" s="30"/>
      <c r="J45" s="140"/>
      <c r="L45" s="20"/>
      <c r="N45" s="140"/>
      <c r="O45" s="19"/>
    </row>
    <row r="46" spans="1:16" s="87" customFormat="1" ht="18.600000000000001" customHeight="1">
      <c r="A46" s="55" t="s">
        <v>107</v>
      </c>
      <c r="H46" s="24"/>
      <c r="I46" s="24"/>
      <c r="J46" s="143"/>
      <c r="K46" s="24"/>
      <c r="L46" s="23"/>
      <c r="M46" s="24"/>
      <c r="N46" s="143"/>
      <c r="O46" s="25"/>
      <c r="P46" s="23"/>
    </row>
    <row r="47" spans="1:16" ht="18.600000000000001" customHeight="1">
      <c r="A47" s="30" t="s">
        <v>108</v>
      </c>
      <c r="J47" s="140">
        <v>9263548</v>
      </c>
      <c r="L47" s="20">
        <v>54592118</v>
      </c>
      <c r="N47" s="140">
        <v>6111558</v>
      </c>
      <c r="O47" s="18"/>
      <c r="P47" s="20">
        <v>44027027</v>
      </c>
    </row>
    <row r="48" spans="1:16" ht="18.600000000000001" customHeight="1">
      <c r="A48" s="30" t="s">
        <v>109</v>
      </c>
      <c r="J48" s="139">
        <v>-252997</v>
      </c>
      <c r="L48" s="17">
        <v>69693</v>
      </c>
      <c r="N48" s="139">
        <v>0</v>
      </c>
      <c r="O48" s="18"/>
      <c r="P48" s="17">
        <v>0</v>
      </c>
    </row>
    <row r="49" spans="1:16" ht="4.1500000000000004" customHeight="1">
      <c r="J49" s="138"/>
      <c r="L49" s="26"/>
      <c r="N49" s="138"/>
      <c r="O49" s="18"/>
      <c r="P49" s="26"/>
    </row>
    <row r="50" spans="1:16" ht="18.600000000000001" customHeight="1" thickBot="1">
      <c r="A50" s="30"/>
      <c r="J50" s="142">
        <f>SUM(J47:J49)</f>
        <v>9010551</v>
      </c>
      <c r="L50" s="21">
        <f>SUM(L47:L49)</f>
        <v>54661811</v>
      </c>
      <c r="N50" s="142">
        <f>SUM(N47:N49)</f>
        <v>6111558</v>
      </c>
      <c r="O50" s="18"/>
      <c r="P50" s="21">
        <f>SUM(P47:P49)</f>
        <v>44027027</v>
      </c>
    </row>
    <row r="51" spans="1:16" ht="7.15" customHeight="1" thickTop="1">
      <c r="A51" s="30"/>
      <c r="J51" s="140"/>
      <c r="L51" s="20"/>
      <c r="N51" s="140"/>
      <c r="O51" s="19"/>
    </row>
    <row r="52" spans="1:16" s="87" customFormat="1" ht="18.600000000000001" customHeight="1">
      <c r="A52" s="49" t="s">
        <v>110</v>
      </c>
      <c r="H52" s="24"/>
      <c r="I52" s="24"/>
      <c r="J52" s="144"/>
      <c r="K52" s="24"/>
      <c r="L52" s="27"/>
      <c r="M52" s="24"/>
      <c r="N52" s="144"/>
      <c r="O52" s="28"/>
      <c r="P52" s="27"/>
    </row>
    <row r="53" spans="1:16" ht="18.600000000000001" customHeight="1">
      <c r="A53" s="54" t="s">
        <v>108</v>
      </c>
      <c r="J53" s="141">
        <v>9263548</v>
      </c>
      <c r="K53" s="29"/>
      <c r="L53" s="29">
        <v>55664226</v>
      </c>
      <c r="M53" s="29"/>
      <c r="N53" s="141">
        <v>6111558</v>
      </c>
      <c r="O53" s="29"/>
      <c r="P53" s="29">
        <v>44621355</v>
      </c>
    </row>
    <row r="54" spans="1:16" ht="18.600000000000001" customHeight="1">
      <c r="A54" s="54" t="s">
        <v>109</v>
      </c>
      <c r="J54" s="145">
        <v>-252997</v>
      </c>
      <c r="L54" s="39">
        <v>69693</v>
      </c>
      <c r="N54" s="145">
        <v>0</v>
      </c>
      <c r="O54" s="96"/>
      <c r="P54" s="39">
        <v>0</v>
      </c>
    </row>
    <row r="55" spans="1:16" ht="4.1500000000000004" customHeight="1">
      <c r="J55" s="138"/>
      <c r="L55" s="26"/>
      <c r="N55" s="138"/>
      <c r="O55" s="94"/>
      <c r="P55" s="26"/>
    </row>
    <row r="56" spans="1:16" ht="18.600000000000001" customHeight="1" thickBot="1">
      <c r="A56" s="30"/>
      <c r="J56" s="142">
        <f>SUM(J53:J55)</f>
        <v>9010551</v>
      </c>
      <c r="L56" s="21">
        <f>SUM(L53:L55)</f>
        <v>55733919</v>
      </c>
      <c r="N56" s="142">
        <f>SUM(N53:N55)</f>
        <v>6111558</v>
      </c>
      <c r="O56" s="19"/>
      <c r="P56" s="21">
        <f>SUM(P53:P55)</f>
        <v>44621355</v>
      </c>
    </row>
    <row r="57" spans="1:16" ht="7.15" customHeight="1" thickTop="1">
      <c r="J57" s="141"/>
      <c r="L57" s="29"/>
      <c r="M57" s="96"/>
      <c r="N57" s="141"/>
      <c r="O57" s="37"/>
      <c r="P57" s="29"/>
    </row>
    <row r="58" spans="1:16" ht="18.600000000000001" customHeight="1">
      <c r="A58" s="53" t="s">
        <v>111</v>
      </c>
      <c r="J58" s="138"/>
      <c r="L58" s="26"/>
      <c r="N58" s="138"/>
      <c r="O58" s="94"/>
      <c r="P58" s="26"/>
    </row>
    <row r="59" spans="1:16" ht="4.1500000000000004" customHeight="1">
      <c r="J59" s="138"/>
      <c r="L59" s="26"/>
      <c r="N59" s="138"/>
      <c r="O59" s="94"/>
      <c r="P59" s="26"/>
    </row>
    <row r="60" spans="1:16" ht="18.600000000000001" customHeight="1" thickBot="1">
      <c r="A60" s="54" t="s">
        <v>112</v>
      </c>
      <c r="J60" s="261">
        <v>2.8369999999999999E-2</v>
      </c>
      <c r="K60" s="262"/>
      <c r="L60" s="263">
        <f>L47/316000000</f>
        <v>0.1727598670886076</v>
      </c>
      <c r="M60" s="262"/>
      <c r="N60" s="261">
        <v>1.8720000000000001E-2</v>
      </c>
      <c r="O60" s="264"/>
      <c r="P60" s="263">
        <f>P47/316000000</f>
        <v>0.13932603481012659</v>
      </c>
    </row>
    <row r="61" spans="1:16" ht="4.1500000000000004" customHeight="1" thickTop="1">
      <c r="J61" s="265"/>
      <c r="K61" s="262"/>
      <c r="L61" s="266"/>
      <c r="M61" s="262"/>
      <c r="N61" s="265"/>
      <c r="O61" s="264"/>
      <c r="P61" s="266"/>
    </row>
    <row r="62" spans="1:16" ht="18.600000000000001" customHeight="1" thickBot="1">
      <c r="A62" s="54" t="s">
        <v>113</v>
      </c>
      <c r="J62" s="261">
        <v>2.7130000000000001E-2</v>
      </c>
      <c r="K62" s="262"/>
      <c r="L62" s="263">
        <v>0.15</v>
      </c>
      <c r="M62" s="262"/>
      <c r="N62" s="261">
        <v>1.7899999999999999E-2</v>
      </c>
      <c r="O62" s="264"/>
      <c r="P62" s="263">
        <v>0.12</v>
      </c>
    </row>
    <row r="63" spans="1:16" ht="18.600000000000001" customHeight="1" thickTop="1">
      <c r="J63" s="26"/>
      <c r="K63" s="97"/>
      <c r="L63" s="26"/>
      <c r="M63" s="97"/>
      <c r="N63" s="26"/>
      <c r="O63" s="94"/>
      <c r="P63" s="26"/>
    </row>
    <row r="64" spans="1:16" ht="20.25" customHeight="1">
      <c r="J64" s="26"/>
      <c r="K64" s="97"/>
      <c r="L64" s="26"/>
      <c r="M64" s="97"/>
      <c r="N64" s="26"/>
      <c r="O64" s="94"/>
      <c r="P64" s="26"/>
    </row>
    <row r="65" spans="1:16" ht="18.600000000000001" customHeight="1">
      <c r="A65" s="269" t="s">
        <v>38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</row>
    <row r="66" spans="1:16" ht="6.75" customHeight="1">
      <c r="A66" s="16"/>
      <c r="J66" s="26"/>
      <c r="K66" s="97"/>
      <c r="L66" s="26"/>
      <c r="M66" s="97"/>
      <c r="N66" s="26"/>
      <c r="O66" s="94"/>
      <c r="P66" s="26"/>
    </row>
    <row r="67" spans="1:16" ht="22.15" customHeight="1">
      <c r="A67" s="15" t="str">
        <f>'TH 2-4'!A48</f>
        <v>หมายเหตุประกอบข้อมูลทางการเงินเป็นส่วนหนึ่งของข้อมูลทางการเงินระหว่างกาลนี้</v>
      </c>
      <c r="B67" s="98"/>
      <c r="C67" s="98"/>
      <c r="D67" s="98"/>
      <c r="E67" s="98"/>
      <c r="F67" s="98"/>
      <c r="G67" s="98"/>
      <c r="H67" s="95"/>
      <c r="I67" s="95"/>
      <c r="J67" s="40"/>
      <c r="K67" s="95"/>
      <c r="L67" s="40"/>
      <c r="M67" s="95"/>
      <c r="N67" s="40"/>
      <c r="O67" s="99"/>
      <c r="P67" s="40"/>
    </row>
  </sheetData>
  <mergeCells count="3">
    <mergeCell ref="J5:L5"/>
    <mergeCell ref="N5:P5"/>
    <mergeCell ref="A65:P65"/>
  </mergeCells>
  <pageMargins left="0.8" right="0.5" top="0.5" bottom="0.6" header="0.49" footer="0.4"/>
  <pageSetup paperSize="9" scale="80" firstPageNumber="6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66B4-53F2-46AF-B9A0-8731746FD052}">
  <sheetPr>
    <tabColor theme="3" tint="0.39997558519241921"/>
  </sheetPr>
  <dimension ref="A1:X39"/>
  <sheetViews>
    <sheetView zoomScale="90" zoomScaleNormal="90" zoomScaleSheetLayoutView="70" zoomScalePageLayoutView="60" workbookViewId="0">
      <selection activeCell="C7" sqref="C7"/>
    </sheetView>
  </sheetViews>
  <sheetFormatPr defaultRowHeight="21.75" customHeight="1"/>
  <cols>
    <col min="1" max="2" width="1.7109375" style="114" customWidth="1"/>
    <col min="3" max="3" width="34.42578125" style="114" customWidth="1"/>
    <col min="4" max="4" width="7.7109375" style="114" customWidth="1"/>
    <col min="5" max="5" width="0.7109375" style="114" customWidth="1"/>
    <col min="6" max="6" width="11.5703125" style="115" customWidth="1"/>
    <col min="7" max="7" width="0.7109375" style="115" customWidth="1"/>
    <col min="8" max="8" width="11.28515625" style="115" customWidth="1"/>
    <col min="9" max="9" width="0.7109375" style="115" customWidth="1"/>
    <col min="10" max="10" width="12.28515625" style="115" customWidth="1"/>
    <col min="11" max="11" width="0.7109375" style="115" customWidth="1"/>
    <col min="12" max="12" width="13.7109375" style="115" customWidth="1"/>
    <col min="13" max="13" width="0.7109375" style="115" customWidth="1"/>
    <col min="14" max="14" width="12.42578125" style="116" customWidth="1"/>
    <col min="15" max="15" width="0.7109375" style="117" customWidth="1"/>
    <col min="16" max="16" width="11.28515625" style="116" customWidth="1"/>
    <col min="17" max="17" width="0.7109375" style="117" customWidth="1"/>
    <col min="18" max="18" width="15" style="117" customWidth="1"/>
    <col min="19" max="19" width="0.7109375" style="117" customWidth="1"/>
    <col min="20" max="20" width="12.140625" style="116" customWidth="1"/>
    <col min="21" max="21" width="0.7109375" style="114" customWidth="1"/>
    <col min="22" max="22" width="12.42578125" style="114" customWidth="1"/>
    <col min="23" max="23" width="0.7109375" style="114" customWidth="1"/>
    <col min="24" max="24" width="12.42578125" style="114" customWidth="1"/>
    <col min="25" max="160" width="9" style="114"/>
    <col min="161" max="162" width="1.7109375" style="114" customWidth="1"/>
    <col min="163" max="163" width="50.28515625" style="114" customWidth="1"/>
    <col min="164" max="164" width="7.7109375" style="114" customWidth="1"/>
    <col min="165" max="165" width="1" style="114" customWidth="1"/>
    <col min="166" max="166" width="11.28515625" style="114" customWidth="1"/>
    <col min="167" max="167" width="1" style="114" customWidth="1"/>
    <col min="168" max="168" width="13.140625" style="114" customWidth="1"/>
    <col min="169" max="169" width="1" style="114" customWidth="1"/>
    <col min="170" max="170" width="10.7109375" style="114" customWidth="1"/>
    <col min="171" max="171" width="1" style="114" customWidth="1"/>
    <col min="172" max="172" width="11.28515625" style="114" customWidth="1"/>
    <col min="173" max="173" width="1" style="114" customWidth="1"/>
    <col min="174" max="174" width="15" style="114" customWidth="1"/>
    <col min="175" max="175" width="1" style="114" customWidth="1"/>
    <col min="176" max="176" width="11.7109375" style="114" customWidth="1"/>
    <col min="177" max="177" width="1" style="114" customWidth="1"/>
    <col min="178" max="178" width="12.7109375" style="114" customWidth="1"/>
    <col min="179" max="179" width="1" style="114" customWidth="1"/>
    <col min="180" max="180" width="12.140625" style="114" customWidth="1"/>
    <col min="181" max="181" width="0.140625" style="114" customWidth="1"/>
    <col min="182" max="416" width="9" style="114"/>
    <col min="417" max="418" width="1.7109375" style="114" customWidth="1"/>
    <col min="419" max="419" width="50.28515625" style="114" customWidth="1"/>
    <col min="420" max="420" width="7.7109375" style="114" customWidth="1"/>
    <col min="421" max="421" width="1" style="114" customWidth="1"/>
    <col min="422" max="422" width="11.28515625" style="114" customWidth="1"/>
    <col min="423" max="423" width="1" style="114" customWidth="1"/>
    <col min="424" max="424" width="13.140625" style="114" customWidth="1"/>
    <col min="425" max="425" width="1" style="114" customWidth="1"/>
    <col min="426" max="426" width="10.7109375" style="114" customWidth="1"/>
    <col min="427" max="427" width="1" style="114" customWidth="1"/>
    <col min="428" max="428" width="11.28515625" style="114" customWidth="1"/>
    <col min="429" max="429" width="1" style="114" customWidth="1"/>
    <col min="430" max="430" width="15" style="114" customWidth="1"/>
    <col min="431" max="431" width="1" style="114" customWidth="1"/>
    <col min="432" max="432" width="11.7109375" style="114" customWidth="1"/>
    <col min="433" max="433" width="1" style="114" customWidth="1"/>
    <col min="434" max="434" width="12.7109375" style="114" customWidth="1"/>
    <col min="435" max="435" width="1" style="114" customWidth="1"/>
    <col min="436" max="436" width="12.140625" style="114" customWidth="1"/>
    <col min="437" max="437" width="0.140625" style="114" customWidth="1"/>
    <col min="438" max="672" width="9" style="114"/>
    <col min="673" max="674" width="1.7109375" style="114" customWidth="1"/>
    <col min="675" max="675" width="50.28515625" style="114" customWidth="1"/>
    <col min="676" max="676" width="7.7109375" style="114" customWidth="1"/>
    <col min="677" max="677" width="1" style="114" customWidth="1"/>
    <col min="678" max="678" width="11.28515625" style="114" customWidth="1"/>
    <col min="679" max="679" width="1" style="114" customWidth="1"/>
    <col min="680" max="680" width="13.140625" style="114" customWidth="1"/>
    <col min="681" max="681" width="1" style="114" customWidth="1"/>
    <col min="682" max="682" width="10.7109375" style="114" customWidth="1"/>
    <col min="683" max="683" width="1" style="114" customWidth="1"/>
    <col min="684" max="684" width="11.28515625" style="114" customWidth="1"/>
    <col min="685" max="685" width="1" style="114" customWidth="1"/>
    <col min="686" max="686" width="15" style="114" customWidth="1"/>
    <col min="687" max="687" width="1" style="114" customWidth="1"/>
    <col min="688" max="688" width="11.7109375" style="114" customWidth="1"/>
    <col min="689" max="689" width="1" style="114" customWidth="1"/>
    <col min="690" max="690" width="12.7109375" style="114" customWidth="1"/>
    <col min="691" max="691" width="1" style="114" customWidth="1"/>
    <col min="692" max="692" width="12.140625" style="114" customWidth="1"/>
    <col min="693" max="693" width="0.140625" style="114" customWidth="1"/>
    <col min="694" max="928" width="9" style="114"/>
    <col min="929" max="930" width="1.7109375" style="114" customWidth="1"/>
    <col min="931" max="931" width="50.28515625" style="114" customWidth="1"/>
    <col min="932" max="932" width="7.7109375" style="114" customWidth="1"/>
    <col min="933" max="933" width="1" style="114" customWidth="1"/>
    <col min="934" max="934" width="11.28515625" style="114" customWidth="1"/>
    <col min="935" max="935" width="1" style="114" customWidth="1"/>
    <col min="936" max="936" width="13.140625" style="114" customWidth="1"/>
    <col min="937" max="937" width="1" style="114" customWidth="1"/>
    <col min="938" max="938" width="10.7109375" style="114" customWidth="1"/>
    <col min="939" max="939" width="1" style="114" customWidth="1"/>
    <col min="940" max="940" width="11.28515625" style="114" customWidth="1"/>
    <col min="941" max="941" width="1" style="114" customWidth="1"/>
    <col min="942" max="942" width="15" style="114" customWidth="1"/>
    <col min="943" max="943" width="1" style="114" customWidth="1"/>
    <col min="944" max="944" width="11.7109375" style="114" customWidth="1"/>
    <col min="945" max="945" width="1" style="114" customWidth="1"/>
    <col min="946" max="946" width="12.7109375" style="114" customWidth="1"/>
    <col min="947" max="947" width="1" style="114" customWidth="1"/>
    <col min="948" max="948" width="12.140625" style="114" customWidth="1"/>
    <col min="949" max="949" width="0.140625" style="114" customWidth="1"/>
    <col min="950" max="1184" width="9" style="114"/>
    <col min="1185" max="1186" width="1.7109375" style="114" customWidth="1"/>
    <col min="1187" max="1187" width="50.28515625" style="114" customWidth="1"/>
    <col min="1188" max="1188" width="7.7109375" style="114" customWidth="1"/>
    <col min="1189" max="1189" width="1" style="114" customWidth="1"/>
    <col min="1190" max="1190" width="11.28515625" style="114" customWidth="1"/>
    <col min="1191" max="1191" width="1" style="114" customWidth="1"/>
    <col min="1192" max="1192" width="13.140625" style="114" customWidth="1"/>
    <col min="1193" max="1193" width="1" style="114" customWidth="1"/>
    <col min="1194" max="1194" width="10.7109375" style="114" customWidth="1"/>
    <col min="1195" max="1195" width="1" style="114" customWidth="1"/>
    <col min="1196" max="1196" width="11.28515625" style="114" customWidth="1"/>
    <col min="1197" max="1197" width="1" style="114" customWidth="1"/>
    <col min="1198" max="1198" width="15" style="114" customWidth="1"/>
    <col min="1199" max="1199" width="1" style="114" customWidth="1"/>
    <col min="1200" max="1200" width="11.7109375" style="114" customWidth="1"/>
    <col min="1201" max="1201" width="1" style="114" customWidth="1"/>
    <col min="1202" max="1202" width="12.7109375" style="114" customWidth="1"/>
    <col min="1203" max="1203" width="1" style="114" customWidth="1"/>
    <col min="1204" max="1204" width="12.140625" style="114" customWidth="1"/>
    <col min="1205" max="1205" width="0.140625" style="114" customWidth="1"/>
    <col min="1206" max="1440" width="9" style="114"/>
    <col min="1441" max="1442" width="1.7109375" style="114" customWidth="1"/>
    <col min="1443" max="1443" width="50.28515625" style="114" customWidth="1"/>
    <col min="1444" max="1444" width="7.7109375" style="114" customWidth="1"/>
    <col min="1445" max="1445" width="1" style="114" customWidth="1"/>
    <col min="1446" max="1446" width="11.28515625" style="114" customWidth="1"/>
    <col min="1447" max="1447" width="1" style="114" customWidth="1"/>
    <col min="1448" max="1448" width="13.140625" style="114" customWidth="1"/>
    <col min="1449" max="1449" width="1" style="114" customWidth="1"/>
    <col min="1450" max="1450" width="10.7109375" style="114" customWidth="1"/>
    <col min="1451" max="1451" width="1" style="114" customWidth="1"/>
    <col min="1452" max="1452" width="11.28515625" style="114" customWidth="1"/>
    <col min="1453" max="1453" width="1" style="114" customWidth="1"/>
    <col min="1454" max="1454" width="15" style="114" customWidth="1"/>
    <col min="1455" max="1455" width="1" style="114" customWidth="1"/>
    <col min="1456" max="1456" width="11.7109375" style="114" customWidth="1"/>
    <col min="1457" max="1457" width="1" style="114" customWidth="1"/>
    <col min="1458" max="1458" width="12.7109375" style="114" customWidth="1"/>
    <col min="1459" max="1459" width="1" style="114" customWidth="1"/>
    <col min="1460" max="1460" width="12.140625" style="114" customWidth="1"/>
    <col min="1461" max="1461" width="0.140625" style="114" customWidth="1"/>
    <col min="1462" max="1696" width="9" style="114"/>
    <col min="1697" max="1698" width="1.7109375" style="114" customWidth="1"/>
    <col min="1699" max="1699" width="50.28515625" style="114" customWidth="1"/>
    <col min="1700" max="1700" width="7.7109375" style="114" customWidth="1"/>
    <col min="1701" max="1701" width="1" style="114" customWidth="1"/>
    <col min="1702" max="1702" width="11.28515625" style="114" customWidth="1"/>
    <col min="1703" max="1703" width="1" style="114" customWidth="1"/>
    <col min="1704" max="1704" width="13.140625" style="114" customWidth="1"/>
    <col min="1705" max="1705" width="1" style="114" customWidth="1"/>
    <col min="1706" max="1706" width="10.7109375" style="114" customWidth="1"/>
    <col min="1707" max="1707" width="1" style="114" customWidth="1"/>
    <col min="1708" max="1708" width="11.28515625" style="114" customWidth="1"/>
    <col min="1709" max="1709" width="1" style="114" customWidth="1"/>
    <col min="1710" max="1710" width="15" style="114" customWidth="1"/>
    <col min="1711" max="1711" width="1" style="114" customWidth="1"/>
    <col min="1712" max="1712" width="11.7109375" style="114" customWidth="1"/>
    <col min="1713" max="1713" width="1" style="114" customWidth="1"/>
    <col min="1714" max="1714" width="12.7109375" style="114" customWidth="1"/>
    <col min="1715" max="1715" width="1" style="114" customWidth="1"/>
    <col min="1716" max="1716" width="12.140625" style="114" customWidth="1"/>
    <col min="1717" max="1717" width="0.140625" style="114" customWidth="1"/>
    <col min="1718" max="1952" width="9" style="114"/>
    <col min="1953" max="1954" width="1.7109375" style="114" customWidth="1"/>
    <col min="1955" max="1955" width="50.28515625" style="114" customWidth="1"/>
    <col min="1956" max="1956" width="7.7109375" style="114" customWidth="1"/>
    <col min="1957" max="1957" width="1" style="114" customWidth="1"/>
    <col min="1958" max="1958" width="11.28515625" style="114" customWidth="1"/>
    <col min="1959" max="1959" width="1" style="114" customWidth="1"/>
    <col min="1960" max="1960" width="13.140625" style="114" customWidth="1"/>
    <col min="1961" max="1961" width="1" style="114" customWidth="1"/>
    <col min="1962" max="1962" width="10.7109375" style="114" customWidth="1"/>
    <col min="1963" max="1963" width="1" style="114" customWidth="1"/>
    <col min="1964" max="1964" width="11.28515625" style="114" customWidth="1"/>
    <col min="1965" max="1965" width="1" style="114" customWidth="1"/>
    <col min="1966" max="1966" width="15" style="114" customWidth="1"/>
    <col min="1967" max="1967" width="1" style="114" customWidth="1"/>
    <col min="1968" max="1968" width="11.7109375" style="114" customWidth="1"/>
    <col min="1969" max="1969" width="1" style="114" customWidth="1"/>
    <col min="1970" max="1970" width="12.7109375" style="114" customWidth="1"/>
    <col min="1971" max="1971" width="1" style="114" customWidth="1"/>
    <col min="1972" max="1972" width="12.140625" style="114" customWidth="1"/>
    <col min="1973" max="1973" width="0.140625" style="114" customWidth="1"/>
    <col min="1974" max="2208" width="9" style="114"/>
    <col min="2209" max="2210" width="1.7109375" style="114" customWidth="1"/>
    <col min="2211" max="2211" width="50.28515625" style="114" customWidth="1"/>
    <col min="2212" max="2212" width="7.7109375" style="114" customWidth="1"/>
    <col min="2213" max="2213" width="1" style="114" customWidth="1"/>
    <col min="2214" max="2214" width="11.28515625" style="114" customWidth="1"/>
    <col min="2215" max="2215" width="1" style="114" customWidth="1"/>
    <col min="2216" max="2216" width="13.140625" style="114" customWidth="1"/>
    <col min="2217" max="2217" width="1" style="114" customWidth="1"/>
    <col min="2218" max="2218" width="10.7109375" style="114" customWidth="1"/>
    <col min="2219" max="2219" width="1" style="114" customWidth="1"/>
    <col min="2220" max="2220" width="11.28515625" style="114" customWidth="1"/>
    <col min="2221" max="2221" width="1" style="114" customWidth="1"/>
    <col min="2222" max="2222" width="15" style="114" customWidth="1"/>
    <col min="2223" max="2223" width="1" style="114" customWidth="1"/>
    <col min="2224" max="2224" width="11.7109375" style="114" customWidth="1"/>
    <col min="2225" max="2225" width="1" style="114" customWidth="1"/>
    <col min="2226" max="2226" width="12.7109375" style="114" customWidth="1"/>
    <col min="2227" max="2227" width="1" style="114" customWidth="1"/>
    <col min="2228" max="2228" width="12.140625" style="114" customWidth="1"/>
    <col min="2229" max="2229" width="0.140625" style="114" customWidth="1"/>
    <col min="2230" max="2464" width="9" style="114"/>
    <col min="2465" max="2466" width="1.7109375" style="114" customWidth="1"/>
    <col min="2467" max="2467" width="50.28515625" style="114" customWidth="1"/>
    <col min="2468" max="2468" width="7.7109375" style="114" customWidth="1"/>
    <col min="2469" max="2469" width="1" style="114" customWidth="1"/>
    <col min="2470" max="2470" width="11.28515625" style="114" customWidth="1"/>
    <col min="2471" max="2471" width="1" style="114" customWidth="1"/>
    <col min="2472" max="2472" width="13.140625" style="114" customWidth="1"/>
    <col min="2473" max="2473" width="1" style="114" customWidth="1"/>
    <col min="2474" max="2474" width="10.7109375" style="114" customWidth="1"/>
    <col min="2475" max="2475" width="1" style="114" customWidth="1"/>
    <col min="2476" max="2476" width="11.28515625" style="114" customWidth="1"/>
    <col min="2477" max="2477" width="1" style="114" customWidth="1"/>
    <col min="2478" max="2478" width="15" style="114" customWidth="1"/>
    <col min="2479" max="2479" width="1" style="114" customWidth="1"/>
    <col min="2480" max="2480" width="11.7109375" style="114" customWidth="1"/>
    <col min="2481" max="2481" width="1" style="114" customWidth="1"/>
    <col min="2482" max="2482" width="12.7109375" style="114" customWidth="1"/>
    <col min="2483" max="2483" width="1" style="114" customWidth="1"/>
    <col min="2484" max="2484" width="12.140625" style="114" customWidth="1"/>
    <col min="2485" max="2485" width="0.140625" style="114" customWidth="1"/>
    <col min="2486" max="2720" width="9" style="114"/>
    <col min="2721" max="2722" width="1.7109375" style="114" customWidth="1"/>
    <col min="2723" max="2723" width="50.28515625" style="114" customWidth="1"/>
    <col min="2724" max="2724" width="7.7109375" style="114" customWidth="1"/>
    <col min="2725" max="2725" width="1" style="114" customWidth="1"/>
    <col min="2726" max="2726" width="11.28515625" style="114" customWidth="1"/>
    <col min="2727" max="2727" width="1" style="114" customWidth="1"/>
    <col min="2728" max="2728" width="13.140625" style="114" customWidth="1"/>
    <col min="2729" max="2729" width="1" style="114" customWidth="1"/>
    <col min="2730" max="2730" width="10.7109375" style="114" customWidth="1"/>
    <col min="2731" max="2731" width="1" style="114" customWidth="1"/>
    <col min="2732" max="2732" width="11.28515625" style="114" customWidth="1"/>
    <col min="2733" max="2733" width="1" style="114" customWidth="1"/>
    <col min="2734" max="2734" width="15" style="114" customWidth="1"/>
    <col min="2735" max="2735" width="1" style="114" customWidth="1"/>
    <col min="2736" max="2736" width="11.7109375" style="114" customWidth="1"/>
    <col min="2737" max="2737" width="1" style="114" customWidth="1"/>
    <col min="2738" max="2738" width="12.7109375" style="114" customWidth="1"/>
    <col min="2739" max="2739" width="1" style="114" customWidth="1"/>
    <col min="2740" max="2740" width="12.140625" style="114" customWidth="1"/>
    <col min="2741" max="2741" width="0.140625" style="114" customWidth="1"/>
    <col min="2742" max="2976" width="9" style="114"/>
    <col min="2977" max="2978" width="1.7109375" style="114" customWidth="1"/>
    <col min="2979" max="2979" width="50.28515625" style="114" customWidth="1"/>
    <col min="2980" max="2980" width="7.7109375" style="114" customWidth="1"/>
    <col min="2981" max="2981" width="1" style="114" customWidth="1"/>
    <col min="2982" max="2982" width="11.28515625" style="114" customWidth="1"/>
    <col min="2983" max="2983" width="1" style="114" customWidth="1"/>
    <col min="2984" max="2984" width="13.140625" style="114" customWidth="1"/>
    <col min="2985" max="2985" width="1" style="114" customWidth="1"/>
    <col min="2986" max="2986" width="10.7109375" style="114" customWidth="1"/>
    <col min="2987" max="2987" width="1" style="114" customWidth="1"/>
    <col min="2988" max="2988" width="11.28515625" style="114" customWidth="1"/>
    <col min="2989" max="2989" width="1" style="114" customWidth="1"/>
    <col min="2990" max="2990" width="15" style="114" customWidth="1"/>
    <col min="2991" max="2991" width="1" style="114" customWidth="1"/>
    <col min="2992" max="2992" width="11.7109375" style="114" customWidth="1"/>
    <col min="2993" max="2993" width="1" style="114" customWidth="1"/>
    <col min="2994" max="2994" width="12.7109375" style="114" customWidth="1"/>
    <col min="2995" max="2995" width="1" style="114" customWidth="1"/>
    <col min="2996" max="2996" width="12.140625" style="114" customWidth="1"/>
    <col min="2997" max="2997" width="0.140625" style="114" customWidth="1"/>
    <col min="2998" max="3232" width="9" style="114"/>
    <col min="3233" max="3234" width="1.7109375" style="114" customWidth="1"/>
    <col min="3235" max="3235" width="50.28515625" style="114" customWidth="1"/>
    <col min="3236" max="3236" width="7.7109375" style="114" customWidth="1"/>
    <col min="3237" max="3237" width="1" style="114" customWidth="1"/>
    <col min="3238" max="3238" width="11.28515625" style="114" customWidth="1"/>
    <col min="3239" max="3239" width="1" style="114" customWidth="1"/>
    <col min="3240" max="3240" width="13.140625" style="114" customWidth="1"/>
    <col min="3241" max="3241" width="1" style="114" customWidth="1"/>
    <col min="3242" max="3242" width="10.7109375" style="114" customWidth="1"/>
    <col min="3243" max="3243" width="1" style="114" customWidth="1"/>
    <col min="3244" max="3244" width="11.28515625" style="114" customWidth="1"/>
    <col min="3245" max="3245" width="1" style="114" customWidth="1"/>
    <col min="3246" max="3246" width="15" style="114" customWidth="1"/>
    <col min="3247" max="3247" width="1" style="114" customWidth="1"/>
    <col min="3248" max="3248" width="11.7109375" style="114" customWidth="1"/>
    <col min="3249" max="3249" width="1" style="114" customWidth="1"/>
    <col min="3250" max="3250" width="12.7109375" style="114" customWidth="1"/>
    <col min="3251" max="3251" width="1" style="114" customWidth="1"/>
    <col min="3252" max="3252" width="12.140625" style="114" customWidth="1"/>
    <col min="3253" max="3253" width="0.140625" style="114" customWidth="1"/>
    <col min="3254" max="3488" width="9" style="114"/>
    <col min="3489" max="3490" width="1.7109375" style="114" customWidth="1"/>
    <col min="3491" max="3491" width="50.28515625" style="114" customWidth="1"/>
    <col min="3492" max="3492" width="7.7109375" style="114" customWidth="1"/>
    <col min="3493" max="3493" width="1" style="114" customWidth="1"/>
    <col min="3494" max="3494" width="11.28515625" style="114" customWidth="1"/>
    <col min="3495" max="3495" width="1" style="114" customWidth="1"/>
    <col min="3496" max="3496" width="13.140625" style="114" customWidth="1"/>
    <col min="3497" max="3497" width="1" style="114" customWidth="1"/>
    <col min="3498" max="3498" width="10.7109375" style="114" customWidth="1"/>
    <col min="3499" max="3499" width="1" style="114" customWidth="1"/>
    <col min="3500" max="3500" width="11.28515625" style="114" customWidth="1"/>
    <col min="3501" max="3501" width="1" style="114" customWidth="1"/>
    <col min="3502" max="3502" width="15" style="114" customWidth="1"/>
    <col min="3503" max="3503" width="1" style="114" customWidth="1"/>
    <col min="3504" max="3504" width="11.7109375" style="114" customWidth="1"/>
    <col min="3505" max="3505" width="1" style="114" customWidth="1"/>
    <col min="3506" max="3506" width="12.7109375" style="114" customWidth="1"/>
    <col min="3507" max="3507" width="1" style="114" customWidth="1"/>
    <col min="3508" max="3508" width="12.140625" style="114" customWidth="1"/>
    <col min="3509" max="3509" width="0.140625" style="114" customWidth="1"/>
    <col min="3510" max="3744" width="9" style="114"/>
    <col min="3745" max="3746" width="1.7109375" style="114" customWidth="1"/>
    <col min="3747" max="3747" width="50.28515625" style="114" customWidth="1"/>
    <col min="3748" max="3748" width="7.7109375" style="114" customWidth="1"/>
    <col min="3749" max="3749" width="1" style="114" customWidth="1"/>
    <col min="3750" max="3750" width="11.28515625" style="114" customWidth="1"/>
    <col min="3751" max="3751" width="1" style="114" customWidth="1"/>
    <col min="3752" max="3752" width="13.140625" style="114" customWidth="1"/>
    <col min="3753" max="3753" width="1" style="114" customWidth="1"/>
    <col min="3754" max="3754" width="10.7109375" style="114" customWidth="1"/>
    <col min="3755" max="3755" width="1" style="114" customWidth="1"/>
    <col min="3756" max="3756" width="11.28515625" style="114" customWidth="1"/>
    <col min="3757" max="3757" width="1" style="114" customWidth="1"/>
    <col min="3758" max="3758" width="15" style="114" customWidth="1"/>
    <col min="3759" max="3759" width="1" style="114" customWidth="1"/>
    <col min="3760" max="3760" width="11.7109375" style="114" customWidth="1"/>
    <col min="3761" max="3761" width="1" style="114" customWidth="1"/>
    <col min="3762" max="3762" width="12.7109375" style="114" customWidth="1"/>
    <col min="3763" max="3763" width="1" style="114" customWidth="1"/>
    <col min="3764" max="3764" width="12.140625" style="114" customWidth="1"/>
    <col min="3765" max="3765" width="0.140625" style="114" customWidth="1"/>
    <col min="3766" max="4000" width="9" style="114"/>
    <col min="4001" max="4002" width="1.7109375" style="114" customWidth="1"/>
    <col min="4003" max="4003" width="50.28515625" style="114" customWidth="1"/>
    <col min="4004" max="4004" width="7.7109375" style="114" customWidth="1"/>
    <col min="4005" max="4005" width="1" style="114" customWidth="1"/>
    <col min="4006" max="4006" width="11.28515625" style="114" customWidth="1"/>
    <col min="4007" max="4007" width="1" style="114" customWidth="1"/>
    <col min="4008" max="4008" width="13.140625" style="114" customWidth="1"/>
    <col min="4009" max="4009" width="1" style="114" customWidth="1"/>
    <col min="4010" max="4010" width="10.7109375" style="114" customWidth="1"/>
    <col min="4011" max="4011" width="1" style="114" customWidth="1"/>
    <col min="4012" max="4012" width="11.28515625" style="114" customWidth="1"/>
    <col min="4013" max="4013" width="1" style="114" customWidth="1"/>
    <col min="4014" max="4014" width="15" style="114" customWidth="1"/>
    <col min="4015" max="4015" width="1" style="114" customWidth="1"/>
    <col min="4016" max="4016" width="11.7109375" style="114" customWidth="1"/>
    <col min="4017" max="4017" width="1" style="114" customWidth="1"/>
    <col min="4018" max="4018" width="12.7109375" style="114" customWidth="1"/>
    <col min="4019" max="4019" width="1" style="114" customWidth="1"/>
    <col min="4020" max="4020" width="12.140625" style="114" customWidth="1"/>
    <col min="4021" max="4021" width="0.140625" style="114" customWidth="1"/>
    <col min="4022" max="4256" width="9" style="114"/>
    <col min="4257" max="4258" width="1.7109375" style="114" customWidth="1"/>
    <col min="4259" max="4259" width="50.28515625" style="114" customWidth="1"/>
    <col min="4260" max="4260" width="7.7109375" style="114" customWidth="1"/>
    <col min="4261" max="4261" width="1" style="114" customWidth="1"/>
    <col min="4262" max="4262" width="11.28515625" style="114" customWidth="1"/>
    <col min="4263" max="4263" width="1" style="114" customWidth="1"/>
    <col min="4264" max="4264" width="13.140625" style="114" customWidth="1"/>
    <col min="4265" max="4265" width="1" style="114" customWidth="1"/>
    <col min="4266" max="4266" width="10.7109375" style="114" customWidth="1"/>
    <col min="4267" max="4267" width="1" style="114" customWidth="1"/>
    <col min="4268" max="4268" width="11.28515625" style="114" customWidth="1"/>
    <col min="4269" max="4269" width="1" style="114" customWidth="1"/>
    <col min="4270" max="4270" width="15" style="114" customWidth="1"/>
    <col min="4271" max="4271" width="1" style="114" customWidth="1"/>
    <col min="4272" max="4272" width="11.7109375" style="114" customWidth="1"/>
    <col min="4273" max="4273" width="1" style="114" customWidth="1"/>
    <col min="4274" max="4274" width="12.7109375" style="114" customWidth="1"/>
    <col min="4275" max="4275" width="1" style="114" customWidth="1"/>
    <col min="4276" max="4276" width="12.140625" style="114" customWidth="1"/>
    <col min="4277" max="4277" width="0.140625" style="114" customWidth="1"/>
    <col min="4278" max="4512" width="9" style="114"/>
    <col min="4513" max="4514" width="1.7109375" style="114" customWidth="1"/>
    <col min="4515" max="4515" width="50.28515625" style="114" customWidth="1"/>
    <col min="4516" max="4516" width="7.7109375" style="114" customWidth="1"/>
    <col min="4517" max="4517" width="1" style="114" customWidth="1"/>
    <col min="4518" max="4518" width="11.28515625" style="114" customWidth="1"/>
    <col min="4519" max="4519" width="1" style="114" customWidth="1"/>
    <col min="4520" max="4520" width="13.140625" style="114" customWidth="1"/>
    <col min="4521" max="4521" width="1" style="114" customWidth="1"/>
    <col min="4522" max="4522" width="10.7109375" style="114" customWidth="1"/>
    <col min="4523" max="4523" width="1" style="114" customWidth="1"/>
    <col min="4524" max="4524" width="11.28515625" style="114" customWidth="1"/>
    <col min="4525" max="4525" width="1" style="114" customWidth="1"/>
    <col min="4526" max="4526" width="15" style="114" customWidth="1"/>
    <col min="4527" max="4527" width="1" style="114" customWidth="1"/>
    <col min="4528" max="4528" width="11.7109375" style="114" customWidth="1"/>
    <col min="4529" max="4529" width="1" style="114" customWidth="1"/>
    <col min="4530" max="4530" width="12.7109375" style="114" customWidth="1"/>
    <col min="4531" max="4531" width="1" style="114" customWidth="1"/>
    <col min="4532" max="4532" width="12.140625" style="114" customWidth="1"/>
    <col min="4533" max="4533" width="0.140625" style="114" customWidth="1"/>
    <col min="4534" max="4768" width="9" style="114"/>
    <col min="4769" max="4770" width="1.7109375" style="114" customWidth="1"/>
    <col min="4771" max="4771" width="50.28515625" style="114" customWidth="1"/>
    <col min="4772" max="4772" width="7.7109375" style="114" customWidth="1"/>
    <col min="4773" max="4773" width="1" style="114" customWidth="1"/>
    <col min="4774" max="4774" width="11.28515625" style="114" customWidth="1"/>
    <col min="4775" max="4775" width="1" style="114" customWidth="1"/>
    <col min="4776" max="4776" width="13.140625" style="114" customWidth="1"/>
    <col min="4777" max="4777" width="1" style="114" customWidth="1"/>
    <col min="4778" max="4778" width="10.7109375" style="114" customWidth="1"/>
    <col min="4779" max="4779" width="1" style="114" customWidth="1"/>
    <col min="4780" max="4780" width="11.28515625" style="114" customWidth="1"/>
    <col min="4781" max="4781" width="1" style="114" customWidth="1"/>
    <col min="4782" max="4782" width="15" style="114" customWidth="1"/>
    <col min="4783" max="4783" width="1" style="114" customWidth="1"/>
    <col min="4784" max="4784" width="11.7109375" style="114" customWidth="1"/>
    <col min="4785" max="4785" width="1" style="114" customWidth="1"/>
    <col min="4786" max="4786" width="12.7109375" style="114" customWidth="1"/>
    <col min="4787" max="4787" width="1" style="114" customWidth="1"/>
    <col min="4788" max="4788" width="12.140625" style="114" customWidth="1"/>
    <col min="4789" max="4789" width="0.140625" style="114" customWidth="1"/>
    <col min="4790" max="5024" width="9" style="114"/>
    <col min="5025" max="5026" width="1.7109375" style="114" customWidth="1"/>
    <col min="5027" max="5027" width="50.28515625" style="114" customWidth="1"/>
    <col min="5028" max="5028" width="7.7109375" style="114" customWidth="1"/>
    <col min="5029" max="5029" width="1" style="114" customWidth="1"/>
    <col min="5030" max="5030" width="11.28515625" style="114" customWidth="1"/>
    <col min="5031" max="5031" width="1" style="114" customWidth="1"/>
    <col min="5032" max="5032" width="13.140625" style="114" customWidth="1"/>
    <col min="5033" max="5033" width="1" style="114" customWidth="1"/>
    <col min="5034" max="5034" width="10.7109375" style="114" customWidth="1"/>
    <col min="5035" max="5035" width="1" style="114" customWidth="1"/>
    <col min="5036" max="5036" width="11.28515625" style="114" customWidth="1"/>
    <col min="5037" max="5037" width="1" style="114" customWidth="1"/>
    <col min="5038" max="5038" width="15" style="114" customWidth="1"/>
    <col min="5039" max="5039" width="1" style="114" customWidth="1"/>
    <col min="5040" max="5040" width="11.7109375" style="114" customWidth="1"/>
    <col min="5041" max="5041" width="1" style="114" customWidth="1"/>
    <col min="5042" max="5042" width="12.7109375" style="114" customWidth="1"/>
    <col min="5043" max="5043" width="1" style="114" customWidth="1"/>
    <col min="5044" max="5044" width="12.140625" style="114" customWidth="1"/>
    <col min="5045" max="5045" width="0.140625" style="114" customWidth="1"/>
    <col min="5046" max="5280" width="9" style="114"/>
    <col min="5281" max="5282" width="1.7109375" style="114" customWidth="1"/>
    <col min="5283" max="5283" width="50.28515625" style="114" customWidth="1"/>
    <col min="5284" max="5284" width="7.7109375" style="114" customWidth="1"/>
    <col min="5285" max="5285" width="1" style="114" customWidth="1"/>
    <col min="5286" max="5286" width="11.28515625" style="114" customWidth="1"/>
    <col min="5287" max="5287" width="1" style="114" customWidth="1"/>
    <col min="5288" max="5288" width="13.140625" style="114" customWidth="1"/>
    <col min="5289" max="5289" width="1" style="114" customWidth="1"/>
    <col min="5290" max="5290" width="10.7109375" style="114" customWidth="1"/>
    <col min="5291" max="5291" width="1" style="114" customWidth="1"/>
    <col min="5292" max="5292" width="11.28515625" style="114" customWidth="1"/>
    <col min="5293" max="5293" width="1" style="114" customWidth="1"/>
    <col min="5294" max="5294" width="15" style="114" customWidth="1"/>
    <col min="5295" max="5295" width="1" style="114" customWidth="1"/>
    <col min="5296" max="5296" width="11.7109375" style="114" customWidth="1"/>
    <col min="5297" max="5297" width="1" style="114" customWidth="1"/>
    <col min="5298" max="5298" width="12.7109375" style="114" customWidth="1"/>
    <col min="5299" max="5299" width="1" style="114" customWidth="1"/>
    <col min="5300" max="5300" width="12.140625" style="114" customWidth="1"/>
    <col min="5301" max="5301" width="0.140625" style="114" customWidth="1"/>
    <col min="5302" max="5536" width="9" style="114"/>
    <col min="5537" max="5538" width="1.7109375" style="114" customWidth="1"/>
    <col min="5539" max="5539" width="50.28515625" style="114" customWidth="1"/>
    <col min="5540" max="5540" width="7.7109375" style="114" customWidth="1"/>
    <col min="5541" max="5541" width="1" style="114" customWidth="1"/>
    <col min="5542" max="5542" width="11.28515625" style="114" customWidth="1"/>
    <col min="5543" max="5543" width="1" style="114" customWidth="1"/>
    <col min="5544" max="5544" width="13.140625" style="114" customWidth="1"/>
    <col min="5545" max="5545" width="1" style="114" customWidth="1"/>
    <col min="5546" max="5546" width="10.7109375" style="114" customWidth="1"/>
    <col min="5547" max="5547" width="1" style="114" customWidth="1"/>
    <col min="5548" max="5548" width="11.28515625" style="114" customWidth="1"/>
    <col min="5549" max="5549" width="1" style="114" customWidth="1"/>
    <col min="5550" max="5550" width="15" style="114" customWidth="1"/>
    <col min="5551" max="5551" width="1" style="114" customWidth="1"/>
    <col min="5552" max="5552" width="11.7109375" style="114" customWidth="1"/>
    <col min="5553" max="5553" width="1" style="114" customWidth="1"/>
    <col min="5554" max="5554" width="12.7109375" style="114" customWidth="1"/>
    <col min="5555" max="5555" width="1" style="114" customWidth="1"/>
    <col min="5556" max="5556" width="12.140625" style="114" customWidth="1"/>
    <col min="5557" max="5557" width="0.140625" style="114" customWidth="1"/>
    <col min="5558" max="5792" width="9" style="114"/>
    <col min="5793" max="5794" width="1.7109375" style="114" customWidth="1"/>
    <col min="5795" max="5795" width="50.28515625" style="114" customWidth="1"/>
    <col min="5796" max="5796" width="7.7109375" style="114" customWidth="1"/>
    <col min="5797" max="5797" width="1" style="114" customWidth="1"/>
    <col min="5798" max="5798" width="11.28515625" style="114" customWidth="1"/>
    <col min="5799" max="5799" width="1" style="114" customWidth="1"/>
    <col min="5800" max="5800" width="13.140625" style="114" customWidth="1"/>
    <col min="5801" max="5801" width="1" style="114" customWidth="1"/>
    <col min="5802" max="5802" width="10.7109375" style="114" customWidth="1"/>
    <col min="5803" max="5803" width="1" style="114" customWidth="1"/>
    <col min="5804" max="5804" width="11.28515625" style="114" customWidth="1"/>
    <col min="5805" max="5805" width="1" style="114" customWidth="1"/>
    <col min="5806" max="5806" width="15" style="114" customWidth="1"/>
    <col min="5807" max="5807" width="1" style="114" customWidth="1"/>
    <col min="5808" max="5808" width="11.7109375" style="114" customWidth="1"/>
    <col min="5809" max="5809" width="1" style="114" customWidth="1"/>
    <col min="5810" max="5810" width="12.7109375" style="114" customWidth="1"/>
    <col min="5811" max="5811" width="1" style="114" customWidth="1"/>
    <col min="5812" max="5812" width="12.140625" style="114" customWidth="1"/>
    <col min="5813" max="5813" width="0.140625" style="114" customWidth="1"/>
    <col min="5814" max="6048" width="9" style="114"/>
    <col min="6049" max="6050" width="1.7109375" style="114" customWidth="1"/>
    <col min="6051" max="6051" width="50.28515625" style="114" customWidth="1"/>
    <col min="6052" max="6052" width="7.7109375" style="114" customWidth="1"/>
    <col min="6053" max="6053" width="1" style="114" customWidth="1"/>
    <col min="6054" max="6054" width="11.28515625" style="114" customWidth="1"/>
    <col min="6055" max="6055" width="1" style="114" customWidth="1"/>
    <col min="6056" max="6056" width="13.140625" style="114" customWidth="1"/>
    <col min="6057" max="6057" width="1" style="114" customWidth="1"/>
    <col min="6058" max="6058" width="10.7109375" style="114" customWidth="1"/>
    <col min="6059" max="6059" width="1" style="114" customWidth="1"/>
    <col min="6060" max="6060" width="11.28515625" style="114" customWidth="1"/>
    <col min="6061" max="6061" width="1" style="114" customWidth="1"/>
    <col min="6062" max="6062" width="15" style="114" customWidth="1"/>
    <col min="6063" max="6063" width="1" style="114" customWidth="1"/>
    <col min="6064" max="6064" width="11.7109375" style="114" customWidth="1"/>
    <col min="6065" max="6065" width="1" style="114" customWidth="1"/>
    <col min="6066" max="6066" width="12.7109375" style="114" customWidth="1"/>
    <col min="6067" max="6067" width="1" style="114" customWidth="1"/>
    <col min="6068" max="6068" width="12.140625" style="114" customWidth="1"/>
    <col min="6069" max="6069" width="0.140625" style="114" customWidth="1"/>
    <col min="6070" max="6304" width="9" style="114"/>
    <col min="6305" max="6306" width="1.7109375" style="114" customWidth="1"/>
    <col min="6307" max="6307" width="50.28515625" style="114" customWidth="1"/>
    <col min="6308" max="6308" width="7.7109375" style="114" customWidth="1"/>
    <col min="6309" max="6309" width="1" style="114" customWidth="1"/>
    <col min="6310" max="6310" width="11.28515625" style="114" customWidth="1"/>
    <col min="6311" max="6311" width="1" style="114" customWidth="1"/>
    <col min="6312" max="6312" width="13.140625" style="114" customWidth="1"/>
    <col min="6313" max="6313" width="1" style="114" customWidth="1"/>
    <col min="6314" max="6314" width="10.7109375" style="114" customWidth="1"/>
    <col min="6315" max="6315" width="1" style="114" customWidth="1"/>
    <col min="6316" max="6316" width="11.28515625" style="114" customWidth="1"/>
    <col min="6317" max="6317" width="1" style="114" customWidth="1"/>
    <col min="6318" max="6318" width="15" style="114" customWidth="1"/>
    <col min="6319" max="6319" width="1" style="114" customWidth="1"/>
    <col min="6320" max="6320" width="11.7109375" style="114" customWidth="1"/>
    <col min="6321" max="6321" width="1" style="114" customWidth="1"/>
    <col min="6322" max="6322" width="12.7109375" style="114" customWidth="1"/>
    <col min="6323" max="6323" width="1" style="114" customWidth="1"/>
    <col min="6324" max="6324" width="12.140625" style="114" customWidth="1"/>
    <col min="6325" max="6325" width="0.140625" style="114" customWidth="1"/>
    <col min="6326" max="6560" width="9" style="114"/>
    <col min="6561" max="6562" width="1.7109375" style="114" customWidth="1"/>
    <col min="6563" max="6563" width="50.28515625" style="114" customWidth="1"/>
    <col min="6564" max="6564" width="7.7109375" style="114" customWidth="1"/>
    <col min="6565" max="6565" width="1" style="114" customWidth="1"/>
    <col min="6566" max="6566" width="11.28515625" style="114" customWidth="1"/>
    <col min="6567" max="6567" width="1" style="114" customWidth="1"/>
    <col min="6568" max="6568" width="13.140625" style="114" customWidth="1"/>
    <col min="6569" max="6569" width="1" style="114" customWidth="1"/>
    <col min="6570" max="6570" width="10.7109375" style="114" customWidth="1"/>
    <col min="6571" max="6571" width="1" style="114" customWidth="1"/>
    <col min="6572" max="6572" width="11.28515625" style="114" customWidth="1"/>
    <col min="6573" max="6573" width="1" style="114" customWidth="1"/>
    <col min="6574" max="6574" width="15" style="114" customWidth="1"/>
    <col min="6575" max="6575" width="1" style="114" customWidth="1"/>
    <col min="6576" max="6576" width="11.7109375" style="114" customWidth="1"/>
    <col min="6577" max="6577" width="1" style="114" customWidth="1"/>
    <col min="6578" max="6578" width="12.7109375" style="114" customWidth="1"/>
    <col min="6579" max="6579" width="1" style="114" customWidth="1"/>
    <col min="6580" max="6580" width="12.140625" style="114" customWidth="1"/>
    <col min="6581" max="6581" width="0.140625" style="114" customWidth="1"/>
    <col min="6582" max="6816" width="9" style="114"/>
    <col min="6817" max="6818" width="1.7109375" style="114" customWidth="1"/>
    <col min="6819" max="6819" width="50.28515625" style="114" customWidth="1"/>
    <col min="6820" max="6820" width="7.7109375" style="114" customWidth="1"/>
    <col min="6821" max="6821" width="1" style="114" customWidth="1"/>
    <col min="6822" max="6822" width="11.28515625" style="114" customWidth="1"/>
    <col min="6823" max="6823" width="1" style="114" customWidth="1"/>
    <col min="6824" max="6824" width="13.140625" style="114" customWidth="1"/>
    <col min="6825" max="6825" width="1" style="114" customWidth="1"/>
    <col min="6826" max="6826" width="10.7109375" style="114" customWidth="1"/>
    <col min="6827" max="6827" width="1" style="114" customWidth="1"/>
    <col min="6828" max="6828" width="11.28515625" style="114" customWidth="1"/>
    <col min="6829" max="6829" width="1" style="114" customWidth="1"/>
    <col min="6830" max="6830" width="15" style="114" customWidth="1"/>
    <col min="6831" max="6831" width="1" style="114" customWidth="1"/>
    <col min="6832" max="6832" width="11.7109375" style="114" customWidth="1"/>
    <col min="6833" max="6833" width="1" style="114" customWidth="1"/>
    <col min="6834" max="6834" width="12.7109375" style="114" customWidth="1"/>
    <col min="6835" max="6835" width="1" style="114" customWidth="1"/>
    <col min="6836" max="6836" width="12.140625" style="114" customWidth="1"/>
    <col min="6837" max="6837" width="0.140625" style="114" customWidth="1"/>
    <col min="6838" max="7072" width="9" style="114"/>
    <col min="7073" max="7074" width="1.7109375" style="114" customWidth="1"/>
    <col min="7075" max="7075" width="50.28515625" style="114" customWidth="1"/>
    <col min="7076" max="7076" width="7.7109375" style="114" customWidth="1"/>
    <col min="7077" max="7077" width="1" style="114" customWidth="1"/>
    <col min="7078" max="7078" width="11.28515625" style="114" customWidth="1"/>
    <col min="7079" max="7079" width="1" style="114" customWidth="1"/>
    <col min="7080" max="7080" width="13.140625" style="114" customWidth="1"/>
    <col min="7081" max="7081" width="1" style="114" customWidth="1"/>
    <col min="7082" max="7082" width="10.7109375" style="114" customWidth="1"/>
    <col min="7083" max="7083" width="1" style="114" customWidth="1"/>
    <col min="7084" max="7084" width="11.28515625" style="114" customWidth="1"/>
    <col min="7085" max="7085" width="1" style="114" customWidth="1"/>
    <col min="7086" max="7086" width="15" style="114" customWidth="1"/>
    <col min="7087" max="7087" width="1" style="114" customWidth="1"/>
    <col min="7088" max="7088" width="11.7109375" style="114" customWidth="1"/>
    <col min="7089" max="7089" width="1" style="114" customWidth="1"/>
    <col min="7090" max="7090" width="12.7109375" style="114" customWidth="1"/>
    <col min="7091" max="7091" width="1" style="114" customWidth="1"/>
    <col min="7092" max="7092" width="12.140625" style="114" customWidth="1"/>
    <col min="7093" max="7093" width="0.140625" style="114" customWidth="1"/>
    <col min="7094" max="7328" width="9" style="114"/>
    <col min="7329" max="7330" width="1.7109375" style="114" customWidth="1"/>
    <col min="7331" max="7331" width="50.28515625" style="114" customWidth="1"/>
    <col min="7332" max="7332" width="7.7109375" style="114" customWidth="1"/>
    <col min="7333" max="7333" width="1" style="114" customWidth="1"/>
    <col min="7334" max="7334" width="11.28515625" style="114" customWidth="1"/>
    <col min="7335" max="7335" width="1" style="114" customWidth="1"/>
    <col min="7336" max="7336" width="13.140625" style="114" customWidth="1"/>
    <col min="7337" max="7337" width="1" style="114" customWidth="1"/>
    <col min="7338" max="7338" width="10.7109375" style="114" customWidth="1"/>
    <col min="7339" max="7339" width="1" style="114" customWidth="1"/>
    <col min="7340" max="7340" width="11.28515625" style="114" customWidth="1"/>
    <col min="7341" max="7341" width="1" style="114" customWidth="1"/>
    <col min="7342" max="7342" width="15" style="114" customWidth="1"/>
    <col min="7343" max="7343" width="1" style="114" customWidth="1"/>
    <col min="7344" max="7344" width="11.7109375" style="114" customWidth="1"/>
    <col min="7345" max="7345" width="1" style="114" customWidth="1"/>
    <col min="7346" max="7346" width="12.7109375" style="114" customWidth="1"/>
    <col min="7347" max="7347" width="1" style="114" customWidth="1"/>
    <col min="7348" max="7348" width="12.140625" style="114" customWidth="1"/>
    <col min="7349" max="7349" width="0.140625" style="114" customWidth="1"/>
    <col min="7350" max="7584" width="9" style="114"/>
    <col min="7585" max="7586" width="1.7109375" style="114" customWidth="1"/>
    <col min="7587" max="7587" width="50.28515625" style="114" customWidth="1"/>
    <col min="7588" max="7588" width="7.7109375" style="114" customWidth="1"/>
    <col min="7589" max="7589" width="1" style="114" customWidth="1"/>
    <col min="7590" max="7590" width="11.28515625" style="114" customWidth="1"/>
    <col min="7591" max="7591" width="1" style="114" customWidth="1"/>
    <col min="7592" max="7592" width="13.140625" style="114" customWidth="1"/>
    <col min="7593" max="7593" width="1" style="114" customWidth="1"/>
    <col min="7594" max="7594" width="10.7109375" style="114" customWidth="1"/>
    <col min="7595" max="7595" width="1" style="114" customWidth="1"/>
    <col min="7596" max="7596" width="11.28515625" style="114" customWidth="1"/>
    <col min="7597" max="7597" width="1" style="114" customWidth="1"/>
    <col min="7598" max="7598" width="15" style="114" customWidth="1"/>
    <col min="7599" max="7599" width="1" style="114" customWidth="1"/>
    <col min="7600" max="7600" width="11.7109375" style="114" customWidth="1"/>
    <col min="7601" max="7601" width="1" style="114" customWidth="1"/>
    <col min="7602" max="7602" width="12.7109375" style="114" customWidth="1"/>
    <col min="7603" max="7603" width="1" style="114" customWidth="1"/>
    <col min="7604" max="7604" width="12.140625" style="114" customWidth="1"/>
    <col min="7605" max="7605" width="0.140625" style="114" customWidth="1"/>
    <col min="7606" max="7840" width="9" style="114"/>
    <col min="7841" max="7842" width="1.7109375" style="114" customWidth="1"/>
    <col min="7843" max="7843" width="50.28515625" style="114" customWidth="1"/>
    <col min="7844" max="7844" width="7.7109375" style="114" customWidth="1"/>
    <col min="7845" max="7845" width="1" style="114" customWidth="1"/>
    <col min="7846" max="7846" width="11.28515625" style="114" customWidth="1"/>
    <col min="7847" max="7847" width="1" style="114" customWidth="1"/>
    <col min="7848" max="7848" width="13.140625" style="114" customWidth="1"/>
    <col min="7849" max="7849" width="1" style="114" customWidth="1"/>
    <col min="7850" max="7850" width="10.7109375" style="114" customWidth="1"/>
    <col min="7851" max="7851" width="1" style="114" customWidth="1"/>
    <col min="7852" max="7852" width="11.28515625" style="114" customWidth="1"/>
    <col min="7853" max="7853" width="1" style="114" customWidth="1"/>
    <col min="7854" max="7854" width="15" style="114" customWidth="1"/>
    <col min="7855" max="7855" width="1" style="114" customWidth="1"/>
    <col min="7856" max="7856" width="11.7109375" style="114" customWidth="1"/>
    <col min="7857" max="7857" width="1" style="114" customWidth="1"/>
    <col min="7858" max="7858" width="12.7109375" style="114" customWidth="1"/>
    <col min="7859" max="7859" width="1" style="114" customWidth="1"/>
    <col min="7860" max="7860" width="12.140625" style="114" customWidth="1"/>
    <col min="7861" max="7861" width="0.140625" style="114" customWidth="1"/>
    <col min="7862" max="8096" width="9" style="114"/>
    <col min="8097" max="8098" width="1.7109375" style="114" customWidth="1"/>
    <col min="8099" max="8099" width="50.28515625" style="114" customWidth="1"/>
    <col min="8100" max="8100" width="7.7109375" style="114" customWidth="1"/>
    <col min="8101" max="8101" width="1" style="114" customWidth="1"/>
    <col min="8102" max="8102" width="11.28515625" style="114" customWidth="1"/>
    <col min="8103" max="8103" width="1" style="114" customWidth="1"/>
    <col min="8104" max="8104" width="13.140625" style="114" customWidth="1"/>
    <col min="8105" max="8105" width="1" style="114" customWidth="1"/>
    <col min="8106" max="8106" width="10.7109375" style="114" customWidth="1"/>
    <col min="8107" max="8107" width="1" style="114" customWidth="1"/>
    <col min="8108" max="8108" width="11.28515625" style="114" customWidth="1"/>
    <col min="8109" max="8109" width="1" style="114" customWidth="1"/>
    <col min="8110" max="8110" width="15" style="114" customWidth="1"/>
    <col min="8111" max="8111" width="1" style="114" customWidth="1"/>
    <col min="8112" max="8112" width="11.7109375" style="114" customWidth="1"/>
    <col min="8113" max="8113" width="1" style="114" customWidth="1"/>
    <col min="8114" max="8114" width="12.7109375" style="114" customWidth="1"/>
    <col min="8115" max="8115" width="1" style="114" customWidth="1"/>
    <col min="8116" max="8116" width="12.140625" style="114" customWidth="1"/>
    <col min="8117" max="8117" width="0.140625" style="114" customWidth="1"/>
    <col min="8118" max="8352" width="9" style="114"/>
    <col min="8353" max="8354" width="1.7109375" style="114" customWidth="1"/>
    <col min="8355" max="8355" width="50.28515625" style="114" customWidth="1"/>
    <col min="8356" max="8356" width="7.7109375" style="114" customWidth="1"/>
    <col min="8357" max="8357" width="1" style="114" customWidth="1"/>
    <col min="8358" max="8358" width="11.28515625" style="114" customWidth="1"/>
    <col min="8359" max="8359" width="1" style="114" customWidth="1"/>
    <col min="8360" max="8360" width="13.140625" style="114" customWidth="1"/>
    <col min="8361" max="8361" width="1" style="114" customWidth="1"/>
    <col min="8362" max="8362" width="10.7109375" style="114" customWidth="1"/>
    <col min="8363" max="8363" width="1" style="114" customWidth="1"/>
    <col min="8364" max="8364" width="11.28515625" style="114" customWidth="1"/>
    <col min="8365" max="8365" width="1" style="114" customWidth="1"/>
    <col min="8366" max="8366" width="15" style="114" customWidth="1"/>
    <col min="8367" max="8367" width="1" style="114" customWidth="1"/>
    <col min="8368" max="8368" width="11.7109375" style="114" customWidth="1"/>
    <col min="8369" max="8369" width="1" style="114" customWidth="1"/>
    <col min="8370" max="8370" width="12.7109375" style="114" customWidth="1"/>
    <col min="8371" max="8371" width="1" style="114" customWidth="1"/>
    <col min="8372" max="8372" width="12.140625" style="114" customWidth="1"/>
    <col min="8373" max="8373" width="0.140625" style="114" customWidth="1"/>
    <col min="8374" max="8608" width="9" style="114"/>
    <col min="8609" max="8610" width="1.7109375" style="114" customWidth="1"/>
    <col min="8611" max="8611" width="50.28515625" style="114" customWidth="1"/>
    <col min="8612" max="8612" width="7.7109375" style="114" customWidth="1"/>
    <col min="8613" max="8613" width="1" style="114" customWidth="1"/>
    <col min="8614" max="8614" width="11.28515625" style="114" customWidth="1"/>
    <col min="8615" max="8615" width="1" style="114" customWidth="1"/>
    <col min="8616" max="8616" width="13.140625" style="114" customWidth="1"/>
    <col min="8617" max="8617" width="1" style="114" customWidth="1"/>
    <col min="8618" max="8618" width="10.7109375" style="114" customWidth="1"/>
    <col min="8619" max="8619" width="1" style="114" customWidth="1"/>
    <col min="8620" max="8620" width="11.28515625" style="114" customWidth="1"/>
    <col min="8621" max="8621" width="1" style="114" customWidth="1"/>
    <col min="8622" max="8622" width="15" style="114" customWidth="1"/>
    <col min="8623" max="8623" width="1" style="114" customWidth="1"/>
    <col min="8624" max="8624" width="11.7109375" style="114" customWidth="1"/>
    <col min="8625" max="8625" width="1" style="114" customWidth="1"/>
    <col min="8626" max="8626" width="12.7109375" style="114" customWidth="1"/>
    <col min="8627" max="8627" width="1" style="114" customWidth="1"/>
    <col min="8628" max="8628" width="12.140625" style="114" customWidth="1"/>
    <col min="8629" max="8629" width="0.140625" style="114" customWidth="1"/>
    <col min="8630" max="8864" width="9" style="114"/>
    <col min="8865" max="8866" width="1.7109375" style="114" customWidth="1"/>
    <col min="8867" max="8867" width="50.28515625" style="114" customWidth="1"/>
    <col min="8868" max="8868" width="7.7109375" style="114" customWidth="1"/>
    <col min="8869" max="8869" width="1" style="114" customWidth="1"/>
    <col min="8870" max="8870" width="11.28515625" style="114" customWidth="1"/>
    <col min="8871" max="8871" width="1" style="114" customWidth="1"/>
    <col min="8872" max="8872" width="13.140625" style="114" customWidth="1"/>
    <col min="8873" max="8873" width="1" style="114" customWidth="1"/>
    <col min="8874" max="8874" width="10.7109375" style="114" customWidth="1"/>
    <col min="8875" max="8875" width="1" style="114" customWidth="1"/>
    <col min="8876" max="8876" width="11.28515625" style="114" customWidth="1"/>
    <col min="8877" max="8877" width="1" style="114" customWidth="1"/>
    <col min="8878" max="8878" width="15" style="114" customWidth="1"/>
    <col min="8879" max="8879" width="1" style="114" customWidth="1"/>
    <col min="8880" max="8880" width="11.7109375" style="114" customWidth="1"/>
    <col min="8881" max="8881" width="1" style="114" customWidth="1"/>
    <col min="8882" max="8882" width="12.7109375" style="114" customWidth="1"/>
    <col min="8883" max="8883" width="1" style="114" customWidth="1"/>
    <col min="8884" max="8884" width="12.140625" style="114" customWidth="1"/>
    <col min="8885" max="8885" width="0.140625" style="114" customWidth="1"/>
    <col min="8886" max="9120" width="9" style="114"/>
    <col min="9121" max="9122" width="1.7109375" style="114" customWidth="1"/>
    <col min="9123" max="9123" width="50.28515625" style="114" customWidth="1"/>
    <col min="9124" max="9124" width="7.7109375" style="114" customWidth="1"/>
    <col min="9125" max="9125" width="1" style="114" customWidth="1"/>
    <col min="9126" max="9126" width="11.28515625" style="114" customWidth="1"/>
    <col min="9127" max="9127" width="1" style="114" customWidth="1"/>
    <col min="9128" max="9128" width="13.140625" style="114" customWidth="1"/>
    <col min="9129" max="9129" width="1" style="114" customWidth="1"/>
    <col min="9130" max="9130" width="10.7109375" style="114" customWidth="1"/>
    <col min="9131" max="9131" width="1" style="114" customWidth="1"/>
    <col min="9132" max="9132" width="11.28515625" style="114" customWidth="1"/>
    <col min="9133" max="9133" width="1" style="114" customWidth="1"/>
    <col min="9134" max="9134" width="15" style="114" customWidth="1"/>
    <col min="9135" max="9135" width="1" style="114" customWidth="1"/>
    <col min="9136" max="9136" width="11.7109375" style="114" customWidth="1"/>
    <col min="9137" max="9137" width="1" style="114" customWidth="1"/>
    <col min="9138" max="9138" width="12.7109375" style="114" customWidth="1"/>
    <col min="9139" max="9139" width="1" style="114" customWidth="1"/>
    <col min="9140" max="9140" width="12.140625" style="114" customWidth="1"/>
    <col min="9141" max="9141" width="0.140625" style="114" customWidth="1"/>
    <col min="9142" max="9376" width="9" style="114"/>
    <col min="9377" max="9378" width="1.7109375" style="114" customWidth="1"/>
    <col min="9379" max="9379" width="50.28515625" style="114" customWidth="1"/>
    <col min="9380" max="9380" width="7.7109375" style="114" customWidth="1"/>
    <col min="9381" max="9381" width="1" style="114" customWidth="1"/>
    <col min="9382" max="9382" width="11.28515625" style="114" customWidth="1"/>
    <col min="9383" max="9383" width="1" style="114" customWidth="1"/>
    <col min="9384" max="9384" width="13.140625" style="114" customWidth="1"/>
    <col min="9385" max="9385" width="1" style="114" customWidth="1"/>
    <col min="9386" max="9386" width="10.7109375" style="114" customWidth="1"/>
    <col min="9387" max="9387" width="1" style="114" customWidth="1"/>
    <col min="9388" max="9388" width="11.28515625" style="114" customWidth="1"/>
    <col min="9389" max="9389" width="1" style="114" customWidth="1"/>
    <col min="9390" max="9390" width="15" style="114" customWidth="1"/>
    <col min="9391" max="9391" width="1" style="114" customWidth="1"/>
    <col min="9392" max="9392" width="11.7109375" style="114" customWidth="1"/>
    <col min="9393" max="9393" width="1" style="114" customWidth="1"/>
    <col min="9394" max="9394" width="12.7109375" style="114" customWidth="1"/>
    <col min="9395" max="9395" width="1" style="114" customWidth="1"/>
    <col min="9396" max="9396" width="12.140625" style="114" customWidth="1"/>
    <col min="9397" max="9397" width="0.140625" style="114" customWidth="1"/>
    <col min="9398" max="9632" width="9" style="114"/>
    <col min="9633" max="9634" width="1.7109375" style="114" customWidth="1"/>
    <col min="9635" max="9635" width="50.28515625" style="114" customWidth="1"/>
    <col min="9636" max="9636" width="7.7109375" style="114" customWidth="1"/>
    <col min="9637" max="9637" width="1" style="114" customWidth="1"/>
    <col min="9638" max="9638" width="11.28515625" style="114" customWidth="1"/>
    <col min="9639" max="9639" width="1" style="114" customWidth="1"/>
    <col min="9640" max="9640" width="13.140625" style="114" customWidth="1"/>
    <col min="9641" max="9641" width="1" style="114" customWidth="1"/>
    <col min="9642" max="9642" width="10.7109375" style="114" customWidth="1"/>
    <col min="9643" max="9643" width="1" style="114" customWidth="1"/>
    <col min="9644" max="9644" width="11.28515625" style="114" customWidth="1"/>
    <col min="9645" max="9645" width="1" style="114" customWidth="1"/>
    <col min="9646" max="9646" width="15" style="114" customWidth="1"/>
    <col min="9647" max="9647" width="1" style="114" customWidth="1"/>
    <col min="9648" max="9648" width="11.7109375" style="114" customWidth="1"/>
    <col min="9649" max="9649" width="1" style="114" customWidth="1"/>
    <col min="9650" max="9650" width="12.7109375" style="114" customWidth="1"/>
    <col min="9651" max="9651" width="1" style="114" customWidth="1"/>
    <col min="9652" max="9652" width="12.140625" style="114" customWidth="1"/>
    <col min="9653" max="9653" width="0.140625" style="114" customWidth="1"/>
    <col min="9654" max="9888" width="9" style="114"/>
    <col min="9889" max="9890" width="1.7109375" style="114" customWidth="1"/>
    <col min="9891" max="9891" width="50.28515625" style="114" customWidth="1"/>
    <col min="9892" max="9892" width="7.7109375" style="114" customWidth="1"/>
    <col min="9893" max="9893" width="1" style="114" customWidth="1"/>
    <col min="9894" max="9894" width="11.28515625" style="114" customWidth="1"/>
    <col min="9895" max="9895" width="1" style="114" customWidth="1"/>
    <col min="9896" max="9896" width="13.140625" style="114" customWidth="1"/>
    <col min="9897" max="9897" width="1" style="114" customWidth="1"/>
    <col min="9898" max="9898" width="10.7109375" style="114" customWidth="1"/>
    <col min="9899" max="9899" width="1" style="114" customWidth="1"/>
    <col min="9900" max="9900" width="11.28515625" style="114" customWidth="1"/>
    <col min="9901" max="9901" width="1" style="114" customWidth="1"/>
    <col min="9902" max="9902" width="15" style="114" customWidth="1"/>
    <col min="9903" max="9903" width="1" style="114" customWidth="1"/>
    <col min="9904" max="9904" width="11.7109375" style="114" customWidth="1"/>
    <col min="9905" max="9905" width="1" style="114" customWidth="1"/>
    <col min="9906" max="9906" width="12.7109375" style="114" customWidth="1"/>
    <col min="9907" max="9907" width="1" style="114" customWidth="1"/>
    <col min="9908" max="9908" width="12.140625" style="114" customWidth="1"/>
    <col min="9909" max="9909" width="0.140625" style="114" customWidth="1"/>
    <col min="9910" max="10144" width="9" style="114"/>
    <col min="10145" max="10146" width="1.7109375" style="114" customWidth="1"/>
    <col min="10147" max="10147" width="50.28515625" style="114" customWidth="1"/>
    <col min="10148" max="10148" width="7.7109375" style="114" customWidth="1"/>
    <col min="10149" max="10149" width="1" style="114" customWidth="1"/>
    <col min="10150" max="10150" width="11.28515625" style="114" customWidth="1"/>
    <col min="10151" max="10151" width="1" style="114" customWidth="1"/>
    <col min="10152" max="10152" width="13.140625" style="114" customWidth="1"/>
    <col min="10153" max="10153" width="1" style="114" customWidth="1"/>
    <col min="10154" max="10154" width="10.7109375" style="114" customWidth="1"/>
    <col min="10155" max="10155" width="1" style="114" customWidth="1"/>
    <col min="10156" max="10156" width="11.28515625" style="114" customWidth="1"/>
    <col min="10157" max="10157" width="1" style="114" customWidth="1"/>
    <col min="10158" max="10158" width="15" style="114" customWidth="1"/>
    <col min="10159" max="10159" width="1" style="114" customWidth="1"/>
    <col min="10160" max="10160" width="11.7109375" style="114" customWidth="1"/>
    <col min="10161" max="10161" width="1" style="114" customWidth="1"/>
    <col min="10162" max="10162" width="12.7109375" style="114" customWidth="1"/>
    <col min="10163" max="10163" width="1" style="114" customWidth="1"/>
    <col min="10164" max="10164" width="12.140625" style="114" customWidth="1"/>
    <col min="10165" max="10165" width="0.140625" style="114" customWidth="1"/>
    <col min="10166" max="10400" width="9" style="114"/>
    <col min="10401" max="10402" width="1.7109375" style="114" customWidth="1"/>
    <col min="10403" max="10403" width="50.28515625" style="114" customWidth="1"/>
    <col min="10404" max="10404" width="7.7109375" style="114" customWidth="1"/>
    <col min="10405" max="10405" width="1" style="114" customWidth="1"/>
    <col min="10406" max="10406" width="11.28515625" style="114" customWidth="1"/>
    <col min="10407" max="10407" width="1" style="114" customWidth="1"/>
    <col min="10408" max="10408" width="13.140625" style="114" customWidth="1"/>
    <col min="10409" max="10409" width="1" style="114" customWidth="1"/>
    <col min="10410" max="10410" width="10.7109375" style="114" customWidth="1"/>
    <col min="10411" max="10411" width="1" style="114" customWidth="1"/>
    <col min="10412" max="10412" width="11.28515625" style="114" customWidth="1"/>
    <col min="10413" max="10413" width="1" style="114" customWidth="1"/>
    <col min="10414" max="10414" width="15" style="114" customWidth="1"/>
    <col min="10415" max="10415" width="1" style="114" customWidth="1"/>
    <col min="10416" max="10416" width="11.7109375" style="114" customWidth="1"/>
    <col min="10417" max="10417" width="1" style="114" customWidth="1"/>
    <col min="10418" max="10418" width="12.7109375" style="114" customWidth="1"/>
    <col min="10419" max="10419" width="1" style="114" customWidth="1"/>
    <col min="10420" max="10420" width="12.140625" style="114" customWidth="1"/>
    <col min="10421" max="10421" width="0.140625" style="114" customWidth="1"/>
    <col min="10422" max="10656" width="9" style="114"/>
    <col min="10657" max="10658" width="1.7109375" style="114" customWidth="1"/>
    <col min="10659" max="10659" width="50.28515625" style="114" customWidth="1"/>
    <col min="10660" max="10660" width="7.7109375" style="114" customWidth="1"/>
    <col min="10661" max="10661" width="1" style="114" customWidth="1"/>
    <col min="10662" max="10662" width="11.28515625" style="114" customWidth="1"/>
    <col min="10663" max="10663" width="1" style="114" customWidth="1"/>
    <col min="10664" max="10664" width="13.140625" style="114" customWidth="1"/>
    <col min="10665" max="10665" width="1" style="114" customWidth="1"/>
    <col min="10666" max="10666" width="10.7109375" style="114" customWidth="1"/>
    <col min="10667" max="10667" width="1" style="114" customWidth="1"/>
    <col min="10668" max="10668" width="11.28515625" style="114" customWidth="1"/>
    <col min="10669" max="10669" width="1" style="114" customWidth="1"/>
    <col min="10670" max="10670" width="15" style="114" customWidth="1"/>
    <col min="10671" max="10671" width="1" style="114" customWidth="1"/>
    <col min="10672" max="10672" width="11.7109375" style="114" customWidth="1"/>
    <col min="10673" max="10673" width="1" style="114" customWidth="1"/>
    <col min="10674" max="10674" width="12.7109375" style="114" customWidth="1"/>
    <col min="10675" max="10675" width="1" style="114" customWidth="1"/>
    <col min="10676" max="10676" width="12.140625" style="114" customWidth="1"/>
    <col min="10677" max="10677" width="0.140625" style="114" customWidth="1"/>
    <col min="10678" max="10912" width="9" style="114"/>
    <col min="10913" max="10914" width="1.7109375" style="114" customWidth="1"/>
    <col min="10915" max="10915" width="50.28515625" style="114" customWidth="1"/>
    <col min="10916" max="10916" width="7.7109375" style="114" customWidth="1"/>
    <col min="10917" max="10917" width="1" style="114" customWidth="1"/>
    <col min="10918" max="10918" width="11.28515625" style="114" customWidth="1"/>
    <col min="10919" max="10919" width="1" style="114" customWidth="1"/>
    <col min="10920" max="10920" width="13.140625" style="114" customWidth="1"/>
    <col min="10921" max="10921" width="1" style="114" customWidth="1"/>
    <col min="10922" max="10922" width="10.7109375" style="114" customWidth="1"/>
    <col min="10923" max="10923" width="1" style="114" customWidth="1"/>
    <col min="10924" max="10924" width="11.28515625" style="114" customWidth="1"/>
    <col min="10925" max="10925" width="1" style="114" customWidth="1"/>
    <col min="10926" max="10926" width="15" style="114" customWidth="1"/>
    <col min="10927" max="10927" width="1" style="114" customWidth="1"/>
    <col min="10928" max="10928" width="11.7109375" style="114" customWidth="1"/>
    <col min="10929" max="10929" width="1" style="114" customWidth="1"/>
    <col min="10930" max="10930" width="12.7109375" style="114" customWidth="1"/>
    <col min="10931" max="10931" width="1" style="114" customWidth="1"/>
    <col min="10932" max="10932" width="12.140625" style="114" customWidth="1"/>
    <col min="10933" max="10933" width="0.140625" style="114" customWidth="1"/>
    <col min="10934" max="11168" width="9" style="114"/>
    <col min="11169" max="11170" width="1.7109375" style="114" customWidth="1"/>
    <col min="11171" max="11171" width="50.28515625" style="114" customWidth="1"/>
    <col min="11172" max="11172" width="7.7109375" style="114" customWidth="1"/>
    <col min="11173" max="11173" width="1" style="114" customWidth="1"/>
    <col min="11174" max="11174" width="11.28515625" style="114" customWidth="1"/>
    <col min="11175" max="11175" width="1" style="114" customWidth="1"/>
    <col min="11176" max="11176" width="13.140625" style="114" customWidth="1"/>
    <col min="11177" max="11177" width="1" style="114" customWidth="1"/>
    <col min="11178" max="11178" width="10.7109375" style="114" customWidth="1"/>
    <col min="11179" max="11179" width="1" style="114" customWidth="1"/>
    <col min="11180" max="11180" width="11.28515625" style="114" customWidth="1"/>
    <col min="11181" max="11181" width="1" style="114" customWidth="1"/>
    <col min="11182" max="11182" width="15" style="114" customWidth="1"/>
    <col min="11183" max="11183" width="1" style="114" customWidth="1"/>
    <col min="11184" max="11184" width="11.7109375" style="114" customWidth="1"/>
    <col min="11185" max="11185" width="1" style="114" customWidth="1"/>
    <col min="11186" max="11186" width="12.7109375" style="114" customWidth="1"/>
    <col min="11187" max="11187" width="1" style="114" customWidth="1"/>
    <col min="11188" max="11188" width="12.140625" style="114" customWidth="1"/>
    <col min="11189" max="11189" width="0.140625" style="114" customWidth="1"/>
    <col min="11190" max="11424" width="9" style="114"/>
    <col min="11425" max="11426" width="1.7109375" style="114" customWidth="1"/>
    <col min="11427" max="11427" width="50.28515625" style="114" customWidth="1"/>
    <col min="11428" max="11428" width="7.7109375" style="114" customWidth="1"/>
    <col min="11429" max="11429" width="1" style="114" customWidth="1"/>
    <col min="11430" max="11430" width="11.28515625" style="114" customWidth="1"/>
    <col min="11431" max="11431" width="1" style="114" customWidth="1"/>
    <col min="11432" max="11432" width="13.140625" style="114" customWidth="1"/>
    <col min="11433" max="11433" width="1" style="114" customWidth="1"/>
    <col min="11434" max="11434" width="10.7109375" style="114" customWidth="1"/>
    <col min="11435" max="11435" width="1" style="114" customWidth="1"/>
    <col min="11436" max="11436" width="11.28515625" style="114" customWidth="1"/>
    <col min="11437" max="11437" width="1" style="114" customWidth="1"/>
    <col min="11438" max="11438" width="15" style="114" customWidth="1"/>
    <col min="11439" max="11439" width="1" style="114" customWidth="1"/>
    <col min="11440" max="11440" width="11.7109375" style="114" customWidth="1"/>
    <col min="11441" max="11441" width="1" style="114" customWidth="1"/>
    <col min="11442" max="11442" width="12.7109375" style="114" customWidth="1"/>
    <col min="11443" max="11443" width="1" style="114" customWidth="1"/>
    <col min="11444" max="11444" width="12.140625" style="114" customWidth="1"/>
    <col min="11445" max="11445" width="0.140625" style="114" customWidth="1"/>
    <col min="11446" max="11680" width="9" style="114"/>
    <col min="11681" max="11682" width="1.7109375" style="114" customWidth="1"/>
    <col min="11683" max="11683" width="50.28515625" style="114" customWidth="1"/>
    <col min="11684" max="11684" width="7.7109375" style="114" customWidth="1"/>
    <col min="11685" max="11685" width="1" style="114" customWidth="1"/>
    <col min="11686" max="11686" width="11.28515625" style="114" customWidth="1"/>
    <col min="11687" max="11687" width="1" style="114" customWidth="1"/>
    <col min="11688" max="11688" width="13.140625" style="114" customWidth="1"/>
    <col min="11689" max="11689" width="1" style="114" customWidth="1"/>
    <col min="11690" max="11690" width="10.7109375" style="114" customWidth="1"/>
    <col min="11691" max="11691" width="1" style="114" customWidth="1"/>
    <col min="11692" max="11692" width="11.28515625" style="114" customWidth="1"/>
    <col min="11693" max="11693" width="1" style="114" customWidth="1"/>
    <col min="11694" max="11694" width="15" style="114" customWidth="1"/>
    <col min="11695" max="11695" width="1" style="114" customWidth="1"/>
    <col min="11696" max="11696" width="11.7109375" style="114" customWidth="1"/>
    <col min="11697" max="11697" width="1" style="114" customWidth="1"/>
    <col min="11698" max="11698" width="12.7109375" style="114" customWidth="1"/>
    <col min="11699" max="11699" width="1" style="114" customWidth="1"/>
    <col min="11700" max="11700" width="12.140625" style="114" customWidth="1"/>
    <col min="11701" max="11701" width="0.140625" style="114" customWidth="1"/>
    <col min="11702" max="11936" width="9" style="114"/>
    <col min="11937" max="11938" width="1.7109375" style="114" customWidth="1"/>
    <col min="11939" max="11939" width="50.28515625" style="114" customWidth="1"/>
    <col min="11940" max="11940" width="7.7109375" style="114" customWidth="1"/>
    <col min="11941" max="11941" width="1" style="114" customWidth="1"/>
    <col min="11942" max="11942" width="11.28515625" style="114" customWidth="1"/>
    <col min="11943" max="11943" width="1" style="114" customWidth="1"/>
    <col min="11944" max="11944" width="13.140625" style="114" customWidth="1"/>
    <col min="11945" max="11945" width="1" style="114" customWidth="1"/>
    <col min="11946" max="11946" width="10.7109375" style="114" customWidth="1"/>
    <col min="11947" max="11947" width="1" style="114" customWidth="1"/>
    <col min="11948" max="11948" width="11.28515625" style="114" customWidth="1"/>
    <col min="11949" max="11949" width="1" style="114" customWidth="1"/>
    <col min="11950" max="11950" width="15" style="114" customWidth="1"/>
    <col min="11951" max="11951" width="1" style="114" customWidth="1"/>
    <col min="11952" max="11952" width="11.7109375" style="114" customWidth="1"/>
    <col min="11953" max="11953" width="1" style="114" customWidth="1"/>
    <col min="11954" max="11954" width="12.7109375" style="114" customWidth="1"/>
    <col min="11955" max="11955" width="1" style="114" customWidth="1"/>
    <col min="11956" max="11956" width="12.140625" style="114" customWidth="1"/>
    <col min="11957" max="11957" width="0.140625" style="114" customWidth="1"/>
    <col min="11958" max="12192" width="9" style="114"/>
    <col min="12193" max="12194" width="1.7109375" style="114" customWidth="1"/>
    <col min="12195" max="12195" width="50.28515625" style="114" customWidth="1"/>
    <col min="12196" max="12196" width="7.7109375" style="114" customWidth="1"/>
    <col min="12197" max="12197" width="1" style="114" customWidth="1"/>
    <col min="12198" max="12198" width="11.28515625" style="114" customWidth="1"/>
    <col min="12199" max="12199" width="1" style="114" customWidth="1"/>
    <col min="12200" max="12200" width="13.140625" style="114" customWidth="1"/>
    <col min="12201" max="12201" width="1" style="114" customWidth="1"/>
    <col min="12202" max="12202" width="10.7109375" style="114" customWidth="1"/>
    <col min="12203" max="12203" width="1" style="114" customWidth="1"/>
    <col min="12204" max="12204" width="11.28515625" style="114" customWidth="1"/>
    <col min="12205" max="12205" width="1" style="114" customWidth="1"/>
    <col min="12206" max="12206" width="15" style="114" customWidth="1"/>
    <col min="12207" max="12207" width="1" style="114" customWidth="1"/>
    <col min="12208" max="12208" width="11.7109375" style="114" customWidth="1"/>
    <col min="12209" max="12209" width="1" style="114" customWidth="1"/>
    <col min="12210" max="12210" width="12.7109375" style="114" customWidth="1"/>
    <col min="12211" max="12211" width="1" style="114" customWidth="1"/>
    <col min="12212" max="12212" width="12.140625" style="114" customWidth="1"/>
    <col min="12213" max="12213" width="0.140625" style="114" customWidth="1"/>
    <col min="12214" max="12448" width="9" style="114"/>
    <col min="12449" max="12450" width="1.7109375" style="114" customWidth="1"/>
    <col min="12451" max="12451" width="50.28515625" style="114" customWidth="1"/>
    <col min="12452" max="12452" width="7.7109375" style="114" customWidth="1"/>
    <col min="12453" max="12453" width="1" style="114" customWidth="1"/>
    <col min="12454" max="12454" width="11.28515625" style="114" customWidth="1"/>
    <col min="12455" max="12455" width="1" style="114" customWidth="1"/>
    <col min="12456" max="12456" width="13.140625" style="114" customWidth="1"/>
    <col min="12457" max="12457" width="1" style="114" customWidth="1"/>
    <col min="12458" max="12458" width="10.7109375" style="114" customWidth="1"/>
    <col min="12459" max="12459" width="1" style="114" customWidth="1"/>
    <col min="12460" max="12460" width="11.28515625" style="114" customWidth="1"/>
    <col min="12461" max="12461" width="1" style="114" customWidth="1"/>
    <col min="12462" max="12462" width="15" style="114" customWidth="1"/>
    <col min="12463" max="12463" width="1" style="114" customWidth="1"/>
    <col min="12464" max="12464" width="11.7109375" style="114" customWidth="1"/>
    <col min="12465" max="12465" width="1" style="114" customWidth="1"/>
    <col min="12466" max="12466" width="12.7109375" style="114" customWidth="1"/>
    <col min="12467" max="12467" width="1" style="114" customWidth="1"/>
    <col min="12468" max="12468" width="12.140625" style="114" customWidth="1"/>
    <col min="12469" max="12469" width="0.140625" style="114" customWidth="1"/>
    <col min="12470" max="12704" width="9" style="114"/>
    <col min="12705" max="12706" width="1.7109375" style="114" customWidth="1"/>
    <col min="12707" max="12707" width="50.28515625" style="114" customWidth="1"/>
    <col min="12708" max="12708" width="7.7109375" style="114" customWidth="1"/>
    <col min="12709" max="12709" width="1" style="114" customWidth="1"/>
    <col min="12710" max="12710" width="11.28515625" style="114" customWidth="1"/>
    <col min="12711" max="12711" width="1" style="114" customWidth="1"/>
    <col min="12712" max="12712" width="13.140625" style="114" customWidth="1"/>
    <col min="12713" max="12713" width="1" style="114" customWidth="1"/>
    <col min="12714" max="12714" width="10.7109375" style="114" customWidth="1"/>
    <col min="12715" max="12715" width="1" style="114" customWidth="1"/>
    <col min="12716" max="12716" width="11.28515625" style="114" customWidth="1"/>
    <col min="12717" max="12717" width="1" style="114" customWidth="1"/>
    <col min="12718" max="12718" width="15" style="114" customWidth="1"/>
    <col min="12719" max="12719" width="1" style="114" customWidth="1"/>
    <col min="12720" max="12720" width="11.7109375" style="114" customWidth="1"/>
    <col min="12721" max="12721" width="1" style="114" customWidth="1"/>
    <col min="12722" max="12722" width="12.7109375" style="114" customWidth="1"/>
    <col min="12723" max="12723" width="1" style="114" customWidth="1"/>
    <col min="12724" max="12724" width="12.140625" style="114" customWidth="1"/>
    <col min="12725" max="12725" width="0.140625" style="114" customWidth="1"/>
    <col min="12726" max="12960" width="9" style="114"/>
    <col min="12961" max="12962" width="1.7109375" style="114" customWidth="1"/>
    <col min="12963" max="12963" width="50.28515625" style="114" customWidth="1"/>
    <col min="12964" max="12964" width="7.7109375" style="114" customWidth="1"/>
    <col min="12965" max="12965" width="1" style="114" customWidth="1"/>
    <col min="12966" max="12966" width="11.28515625" style="114" customWidth="1"/>
    <col min="12967" max="12967" width="1" style="114" customWidth="1"/>
    <col min="12968" max="12968" width="13.140625" style="114" customWidth="1"/>
    <col min="12969" max="12969" width="1" style="114" customWidth="1"/>
    <col min="12970" max="12970" width="10.7109375" style="114" customWidth="1"/>
    <col min="12971" max="12971" width="1" style="114" customWidth="1"/>
    <col min="12972" max="12972" width="11.28515625" style="114" customWidth="1"/>
    <col min="12973" max="12973" width="1" style="114" customWidth="1"/>
    <col min="12974" max="12974" width="15" style="114" customWidth="1"/>
    <col min="12975" max="12975" width="1" style="114" customWidth="1"/>
    <col min="12976" max="12976" width="11.7109375" style="114" customWidth="1"/>
    <col min="12977" max="12977" width="1" style="114" customWidth="1"/>
    <col min="12978" max="12978" width="12.7109375" style="114" customWidth="1"/>
    <col min="12979" max="12979" width="1" style="114" customWidth="1"/>
    <col min="12980" max="12980" width="12.140625" style="114" customWidth="1"/>
    <col min="12981" max="12981" width="0.140625" style="114" customWidth="1"/>
    <col min="12982" max="13216" width="9" style="114"/>
    <col min="13217" max="13218" width="1.7109375" style="114" customWidth="1"/>
    <col min="13219" max="13219" width="50.28515625" style="114" customWidth="1"/>
    <col min="13220" max="13220" width="7.7109375" style="114" customWidth="1"/>
    <col min="13221" max="13221" width="1" style="114" customWidth="1"/>
    <col min="13222" max="13222" width="11.28515625" style="114" customWidth="1"/>
    <col min="13223" max="13223" width="1" style="114" customWidth="1"/>
    <col min="13224" max="13224" width="13.140625" style="114" customWidth="1"/>
    <col min="13225" max="13225" width="1" style="114" customWidth="1"/>
    <col min="13226" max="13226" width="10.7109375" style="114" customWidth="1"/>
    <col min="13227" max="13227" width="1" style="114" customWidth="1"/>
    <col min="13228" max="13228" width="11.28515625" style="114" customWidth="1"/>
    <col min="13229" max="13229" width="1" style="114" customWidth="1"/>
    <col min="13230" max="13230" width="15" style="114" customWidth="1"/>
    <col min="13231" max="13231" width="1" style="114" customWidth="1"/>
    <col min="13232" max="13232" width="11.7109375" style="114" customWidth="1"/>
    <col min="13233" max="13233" width="1" style="114" customWidth="1"/>
    <col min="13234" max="13234" width="12.7109375" style="114" customWidth="1"/>
    <col min="13235" max="13235" width="1" style="114" customWidth="1"/>
    <col min="13236" max="13236" width="12.140625" style="114" customWidth="1"/>
    <col min="13237" max="13237" width="0.140625" style="114" customWidth="1"/>
    <col min="13238" max="13472" width="9" style="114"/>
    <col min="13473" max="13474" width="1.7109375" style="114" customWidth="1"/>
    <col min="13475" max="13475" width="50.28515625" style="114" customWidth="1"/>
    <col min="13476" max="13476" width="7.7109375" style="114" customWidth="1"/>
    <col min="13477" max="13477" width="1" style="114" customWidth="1"/>
    <col min="13478" max="13478" width="11.28515625" style="114" customWidth="1"/>
    <col min="13479" max="13479" width="1" style="114" customWidth="1"/>
    <col min="13480" max="13480" width="13.140625" style="114" customWidth="1"/>
    <col min="13481" max="13481" width="1" style="114" customWidth="1"/>
    <col min="13482" max="13482" width="10.7109375" style="114" customWidth="1"/>
    <col min="13483" max="13483" width="1" style="114" customWidth="1"/>
    <col min="13484" max="13484" width="11.28515625" style="114" customWidth="1"/>
    <col min="13485" max="13485" width="1" style="114" customWidth="1"/>
    <col min="13486" max="13486" width="15" style="114" customWidth="1"/>
    <col min="13487" max="13487" width="1" style="114" customWidth="1"/>
    <col min="13488" max="13488" width="11.7109375" style="114" customWidth="1"/>
    <col min="13489" max="13489" width="1" style="114" customWidth="1"/>
    <col min="13490" max="13490" width="12.7109375" style="114" customWidth="1"/>
    <col min="13491" max="13491" width="1" style="114" customWidth="1"/>
    <col min="13492" max="13492" width="12.140625" style="114" customWidth="1"/>
    <col min="13493" max="13493" width="0.140625" style="114" customWidth="1"/>
    <col min="13494" max="13728" width="9" style="114"/>
    <col min="13729" max="13730" width="1.7109375" style="114" customWidth="1"/>
    <col min="13731" max="13731" width="50.28515625" style="114" customWidth="1"/>
    <col min="13732" max="13732" width="7.7109375" style="114" customWidth="1"/>
    <col min="13733" max="13733" width="1" style="114" customWidth="1"/>
    <col min="13734" max="13734" width="11.28515625" style="114" customWidth="1"/>
    <col min="13735" max="13735" width="1" style="114" customWidth="1"/>
    <col min="13736" max="13736" width="13.140625" style="114" customWidth="1"/>
    <col min="13737" max="13737" width="1" style="114" customWidth="1"/>
    <col min="13738" max="13738" width="10.7109375" style="114" customWidth="1"/>
    <col min="13739" max="13739" width="1" style="114" customWidth="1"/>
    <col min="13740" max="13740" width="11.28515625" style="114" customWidth="1"/>
    <col min="13741" max="13741" width="1" style="114" customWidth="1"/>
    <col min="13742" max="13742" width="15" style="114" customWidth="1"/>
    <col min="13743" max="13743" width="1" style="114" customWidth="1"/>
    <col min="13744" max="13744" width="11.7109375" style="114" customWidth="1"/>
    <col min="13745" max="13745" width="1" style="114" customWidth="1"/>
    <col min="13746" max="13746" width="12.7109375" style="114" customWidth="1"/>
    <col min="13747" max="13747" width="1" style="114" customWidth="1"/>
    <col min="13748" max="13748" width="12.140625" style="114" customWidth="1"/>
    <col min="13749" max="13749" width="0.140625" style="114" customWidth="1"/>
    <col min="13750" max="13984" width="9" style="114"/>
    <col min="13985" max="13986" width="1.7109375" style="114" customWidth="1"/>
    <col min="13987" max="13987" width="50.28515625" style="114" customWidth="1"/>
    <col min="13988" max="13988" width="7.7109375" style="114" customWidth="1"/>
    <col min="13989" max="13989" width="1" style="114" customWidth="1"/>
    <col min="13990" max="13990" width="11.28515625" style="114" customWidth="1"/>
    <col min="13991" max="13991" width="1" style="114" customWidth="1"/>
    <col min="13992" max="13992" width="13.140625" style="114" customWidth="1"/>
    <col min="13993" max="13993" width="1" style="114" customWidth="1"/>
    <col min="13994" max="13994" width="10.7109375" style="114" customWidth="1"/>
    <col min="13995" max="13995" width="1" style="114" customWidth="1"/>
    <col min="13996" max="13996" width="11.28515625" style="114" customWidth="1"/>
    <col min="13997" max="13997" width="1" style="114" customWidth="1"/>
    <col min="13998" max="13998" width="15" style="114" customWidth="1"/>
    <col min="13999" max="13999" width="1" style="114" customWidth="1"/>
    <col min="14000" max="14000" width="11.7109375" style="114" customWidth="1"/>
    <col min="14001" max="14001" width="1" style="114" customWidth="1"/>
    <col min="14002" max="14002" width="12.7109375" style="114" customWidth="1"/>
    <col min="14003" max="14003" width="1" style="114" customWidth="1"/>
    <col min="14004" max="14004" width="12.140625" style="114" customWidth="1"/>
    <col min="14005" max="14005" width="0.140625" style="114" customWidth="1"/>
    <col min="14006" max="14240" width="9" style="114"/>
    <col min="14241" max="14242" width="1.7109375" style="114" customWidth="1"/>
    <col min="14243" max="14243" width="50.28515625" style="114" customWidth="1"/>
    <col min="14244" max="14244" width="7.7109375" style="114" customWidth="1"/>
    <col min="14245" max="14245" width="1" style="114" customWidth="1"/>
    <col min="14246" max="14246" width="11.28515625" style="114" customWidth="1"/>
    <col min="14247" max="14247" width="1" style="114" customWidth="1"/>
    <col min="14248" max="14248" width="13.140625" style="114" customWidth="1"/>
    <col min="14249" max="14249" width="1" style="114" customWidth="1"/>
    <col min="14250" max="14250" width="10.7109375" style="114" customWidth="1"/>
    <col min="14251" max="14251" width="1" style="114" customWidth="1"/>
    <col min="14252" max="14252" width="11.28515625" style="114" customWidth="1"/>
    <col min="14253" max="14253" width="1" style="114" customWidth="1"/>
    <col min="14254" max="14254" width="15" style="114" customWidth="1"/>
    <col min="14255" max="14255" width="1" style="114" customWidth="1"/>
    <col min="14256" max="14256" width="11.7109375" style="114" customWidth="1"/>
    <col min="14257" max="14257" width="1" style="114" customWidth="1"/>
    <col min="14258" max="14258" width="12.7109375" style="114" customWidth="1"/>
    <col min="14259" max="14259" width="1" style="114" customWidth="1"/>
    <col min="14260" max="14260" width="12.140625" style="114" customWidth="1"/>
    <col min="14261" max="14261" width="0.140625" style="114" customWidth="1"/>
    <col min="14262" max="14496" width="9" style="114"/>
    <col min="14497" max="14498" width="1.7109375" style="114" customWidth="1"/>
    <col min="14499" max="14499" width="50.28515625" style="114" customWidth="1"/>
    <col min="14500" max="14500" width="7.7109375" style="114" customWidth="1"/>
    <col min="14501" max="14501" width="1" style="114" customWidth="1"/>
    <col min="14502" max="14502" width="11.28515625" style="114" customWidth="1"/>
    <col min="14503" max="14503" width="1" style="114" customWidth="1"/>
    <col min="14504" max="14504" width="13.140625" style="114" customWidth="1"/>
    <col min="14505" max="14505" width="1" style="114" customWidth="1"/>
    <col min="14506" max="14506" width="10.7109375" style="114" customWidth="1"/>
    <col min="14507" max="14507" width="1" style="114" customWidth="1"/>
    <col min="14508" max="14508" width="11.28515625" style="114" customWidth="1"/>
    <col min="14509" max="14509" width="1" style="114" customWidth="1"/>
    <col min="14510" max="14510" width="15" style="114" customWidth="1"/>
    <col min="14511" max="14511" width="1" style="114" customWidth="1"/>
    <col min="14512" max="14512" width="11.7109375" style="114" customWidth="1"/>
    <col min="14513" max="14513" width="1" style="114" customWidth="1"/>
    <col min="14514" max="14514" width="12.7109375" style="114" customWidth="1"/>
    <col min="14515" max="14515" width="1" style="114" customWidth="1"/>
    <col min="14516" max="14516" width="12.140625" style="114" customWidth="1"/>
    <col min="14517" max="14517" width="0.140625" style="114" customWidth="1"/>
    <col min="14518" max="14752" width="9" style="114"/>
    <col min="14753" max="14754" width="1.7109375" style="114" customWidth="1"/>
    <col min="14755" max="14755" width="50.28515625" style="114" customWidth="1"/>
    <col min="14756" max="14756" width="7.7109375" style="114" customWidth="1"/>
    <col min="14757" max="14757" width="1" style="114" customWidth="1"/>
    <col min="14758" max="14758" width="11.28515625" style="114" customWidth="1"/>
    <col min="14759" max="14759" width="1" style="114" customWidth="1"/>
    <col min="14760" max="14760" width="13.140625" style="114" customWidth="1"/>
    <col min="14761" max="14761" width="1" style="114" customWidth="1"/>
    <col min="14762" max="14762" width="10.7109375" style="114" customWidth="1"/>
    <col min="14763" max="14763" width="1" style="114" customWidth="1"/>
    <col min="14764" max="14764" width="11.28515625" style="114" customWidth="1"/>
    <col min="14765" max="14765" width="1" style="114" customWidth="1"/>
    <col min="14766" max="14766" width="15" style="114" customWidth="1"/>
    <col min="14767" max="14767" width="1" style="114" customWidth="1"/>
    <col min="14768" max="14768" width="11.7109375" style="114" customWidth="1"/>
    <col min="14769" max="14769" width="1" style="114" customWidth="1"/>
    <col min="14770" max="14770" width="12.7109375" style="114" customWidth="1"/>
    <col min="14771" max="14771" width="1" style="114" customWidth="1"/>
    <col min="14772" max="14772" width="12.140625" style="114" customWidth="1"/>
    <col min="14773" max="14773" width="0.140625" style="114" customWidth="1"/>
    <col min="14774" max="15008" width="9" style="114"/>
    <col min="15009" max="15010" width="1.7109375" style="114" customWidth="1"/>
    <col min="15011" max="15011" width="50.28515625" style="114" customWidth="1"/>
    <col min="15012" max="15012" width="7.7109375" style="114" customWidth="1"/>
    <col min="15013" max="15013" width="1" style="114" customWidth="1"/>
    <col min="15014" max="15014" width="11.28515625" style="114" customWidth="1"/>
    <col min="15015" max="15015" width="1" style="114" customWidth="1"/>
    <col min="15016" max="15016" width="13.140625" style="114" customWidth="1"/>
    <col min="15017" max="15017" width="1" style="114" customWidth="1"/>
    <col min="15018" max="15018" width="10.7109375" style="114" customWidth="1"/>
    <col min="15019" max="15019" width="1" style="114" customWidth="1"/>
    <col min="15020" max="15020" width="11.28515625" style="114" customWidth="1"/>
    <col min="15021" max="15021" width="1" style="114" customWidth="1"/>
    <col min="15022" max="15022" width="15" style="114" customWidth="1"/>
    <col min="15023" max="15023" width="1" style="114" customWidth="1"/>
    <col min="15024" max="15024" width="11.7109375" style="114" customWidth="1"/>
    <col min="15025" max="15025" width="1" style="114" customWidth="1"/>
    <col min="15026" max="15026" width="12.7109375" style="114" customWidth="1"/>
    <col min="15027" max="15027" width="1" style="114" customWidth="1"/>
    <col min="15028" max="15028" width="12.140625" style="114" customWidth="1"/>
    <col min="15029" max="15029" width="0.140625" style="114" customWidth="1"/>
    <col min="15030" max="15264" width="9" style="114"/>
    <col min="15265" max="15266" width="1.7109375" style="114" customWidth="1"/>
    <col min="15267" max="15267" width="50.28515625" style="114" customWidth="1"/>
    <col min="15268" max="15268" width="7.7109375" style="114" customWidth="1"/>
    <col min="15269" max="15269" width="1" style="114" customWidth="1"/>
    <col min="15270" max="15270" width="11.28515625" style="114" customWidth="1"/>
    <col min="15271" max="15271" width="1" style="114" customWidth="1"/>
    <col min="15272" max="15272" width="13.140625" style="114" customWidth="1"/>
    <col min="15273" max="15273" width="1" style="114" customWidth="1"/>
    <col min="15274" max="15274" width="10.7109375" style="114" customWidth="1"/>
    <col min="15275" max="15275" width="1" style="114" customWidth="1"/>
    <col min="15276" max="15276" width="11.28515625" style="114" customWidth="1"/>
    <col min="15277" max="15277" width="1" style="114" customWidth="1"/>
    <col min="15278" max="15278" width="15" style="114" customWidth="1"/>
    <col min="15279" max="15279" width="1" style="114" customWidth="1"/>
    <col min="15280" max="15280" width="11.7109375" style="114" customWidth="1"/>
    <col min="15281" max="15281" width="1" style="114" customWidth="1"/>
    <col min="15282" max="15282" width="12.7109375" style="114" customWidth="1"/>
    <col min="15283" max="15283" width="1" style="114" customWidth="1"/>
    <col min="15284" max="15284" width="12.140625" style="114" customWidth="1"/>
    <col min="15285" max="15285" width="0.140625" style="114" customWidth="1"/>
    <col min="15286" max="15520" width="9" style="114"/>
    <col min="15521" max="15522" width="1.7109375" style="114" customWidth="1"/>
    <col min="15523" max="15523" width="50.28515625" style="114" customWidth="1"/>
    <col min="15524" max="15524" width="7.7109375" style="114" customWidth="1"/>
    <col min="15525" max="15525" width="1" style="114" customWidth="1"/>
    <col min="15526" max="15526" width="11.28515625" style="114" customWidth="1"/>
    <col min="15527" max="15527" width="1" style="114" customWidth="1"/>
    <col min="15528" max="15528" width="13.140625" style="114" customWidth="1"/>
    <col min="15529" max="15529" width="1" style="114" customWidth="1"/>
    <col min="15530" max="15530" width="10.7109375" style="114" customWidth="1"/>
    <col min="15531" max="15531" width="1" style="114" customWidth="1"/>
    <col min="15532" max="15532" width="11.28515625" style="114" customWidth="1"/>
    <col min="15533" max="15533" width="1" style="114" customWidth="1"/>
    <col min="15534" max="15534" width="15" style="114" customWidth="1"/>
    <col min="15535" max="15535" width="1" style="114" customWidth="1"/>
    <col min="15536" max="15536" width="11.7109375" style="114" customWidth="1"/>
    <col min="15537" max="15537" width="1" style="114" customWidth="1"/>
    <col min="15538" max="15538" width="12.7109375" style="114" customWidth="1"/>
    <col min="15539" max="15539" width="1" style="114" customWidth="1"/>
    <col min="15540" max="15540" width="12.140625" style="114" customWidth="1"/>
    <col min="15541" max="15541" width="0.140625" style="114" customWidth="1"/>
    <col min="15542" max="15776" width="9" style="114"/>
    <col min="15777" max="15778" width="1.7109375" style="114" customWidth="1"/>
    <col min="15779" max="15779" width="50.28515625" style="114" customWidth="1"/>
    <col min="15780" max="15780" width="7.7109375" style="114" customWidth="1"/>
    <col min="15781" max="15781" width="1" style="114" customWidth="1"/>
    <col min="15782" max="15782" width="11.28515625" style="114" customWidth="1"/>
    <col min="15783" max="15783" width="1" style="114" customWidth="1"/>
    <col min="15784" max="15784" width="13.140625" style="114" customWidth="1"/>
    <col min="15785" max="15785" width="1" style="114" customWidth="1"/>
    <col min="15786" max="15786" width="10.7109375" style="114" customWidth="1"/>
    <col min="15787" max="15787" width="1" style="114" customWidth="1"/>
    <col min="15788" max="15788" width="11.28515625" style="114" customWidth="1"/>
    <col min="15789" max="15789" width="1" style="114" customWidth="1"/>
    <col min="15790" max="15790" width="15" style="114" customWidth="1"/>
    <col min="15791" max="15791" width="1" style="114" customWidth="1"/>
    <col min="15792" max="15792" width="11.7109375" style="114" customWidth="1"/>
    <col min="15793" max="15793" width="1" style="114" customWidth="1"/>
    <col min="15794" max="15794" width="12.7109375" style="114" customWidth="1"/>
    <col min="15795" max="15795" width="1" style="114" customWidth="1"/>
    <col min="15796" max="15796" width="12.140625" style="114" customWidth="1"/>
    <col min="15797" max="15797" width="0.140625" style="114" customWidth="1"/>
    <col min="15798" max="16033" width="9" style="114"/>
    <col min="16034" max="16063" width="9.140625" style="114" customWidth="1"/>
    <col min="16064" max="16115" width="9.140625" style="114"/>
    <col min="16116" max="16198" width="9.140625" style="114" customWidth="1"/>
    <col min="16199" max="16236" width="9.140625" style="114"/>
    <col min="16237" max="16244" width="9.140625" style="114" customWidth="1"/>
    <col min="16245" max="16384" width="9.140625" style="114"/>
  </cols>
  <sheetData>
    <row r="1" spans="1:24" s="48" customFormat="1" ht="21.75" customHeight="1">
      <c r="A1" s="48" t="str">
        <f>'TH 2-4'!A1</f>
        <v>บริษัท โปรเอ็น คอร์ป จำกัด (มหาชน)</v>
      </c>
      <c r="F1" s="100"/>
      <c r="G1" s="100"/>
      <c r="H1" s="100"/>
      <c r="I1" s="100"/>
      <c r="J1" s="100"/>
      <c r="K1" s="100"/>
      <c r="L1" s="100"/>
      <c r="M1" s="100"/>
      <c r="N1" s="101"/>
      <c r="O1" s="102"/>
      <c r="P1" s="101"/>
      <c r="Q1" s="102"/>
      <c r="R1" s="102"/>
      <c r="S1" s="102"/>
      <c r="T1" s="101"/>
    </row>
    <row r="2" spans="1:24" s="48" customFormat="1" ht="21.75" customHeight="1">
      <c r="A2" s="48" t="s">
        <v>120</v>
      </c>
      <c r="F2" s="100"/>
      <c r="G2" s="100"/>
      <c r="H2" s="100"/>
      <c r="I2" s="100"/>
      <c r="J2" s="100"/>
      <c r="K2" s="100"/>
      <c r="L2" s="100"/>
      <c r="M2" s="100"/>
      <c r="N2" s="101"/>
      <c r="O2" s="102"/>
      <c r="P2" s="101"/>
      <c r="Q2" s="102"/>
      <c r="R2" s="102"/>
      <c r="S2" s="102"/>
      <c r="T2" s="101"/>
    </row>
    <row r="3" spans="1:24" s="48" customFormat="1" ht="21.75" customHeight="1">
      <c r="A3" s="50" t="str">
        <f>+'T6 (9M)'!A3</f>
        <v>สำหรับงวดเก้าเดือนสิ้นสุดวันที่ 30 กันยายน พ.ศ. 2566</v>
      </c>
      <c r="B3" s="103"/>
      <c r="C3" s="103"/>
      <c r="D3" s="103"/>
      <c r="E3" s="103"/>
      <c r="F3" s="104"/>
      <c r="G3" s="104"/>
      <c r="H3" s="104"/>
      <c r="I3" s="104"/>
      <c r="J3" s="104"/>
      <c r="K3" s="104"/>
      <c r="L3" s="104"/>
      <c r="M3" s="104"/>
      <c r="N3" s="105"/>
      <c r="O3" s="106"/>
      <c r="P3" s="106"/>
      <c r="Q3" s="106"/>
      <c r="R3" s="106"/>
      <c r="S3" s="106"/>
      <c r="T3" s="106"/>
      <c r="U3" s="106"/>
      <c r="V3" s="105"/>
      <c r="W3" s="106"/>
      <c r="X3" s="105"/>
    </row>
    <row r="4" spans="1:24" s="48" customFormat="1" ht="17.649999999999999" customHeight="1">
      <c r="A4" s="167"/>
      <c r="F4" s="100"/>
      <c r="G4" s="100"/>
      <c r="H4" s="100"/>
      <c r="I4" s="100"/>
      <c r="J4" s="100"/>
      <c r="K4" s="100"/>
      <c r="L4" s="100"/>
      <c r="M4" s="100"/>
      <c r="N4" s="101"/>
      <c r="O4" s="102"/>
      <c r="P4" s="102"/>
      <c r="Q4" s="102"/>
      <c r="R4" s="102"/>
      <c r="S4" s="102"/>
      <c r="T4" s="102"/>
      <c r="U4" s="102"/>
      <c r="V4" s="101"/>
      <c r="W4" s="102"/>
      <c r="X4" s="101"/>
    </row>
    <row r="5" spans="1:24" s="108" customFormat="1" ht="17.649999999999999" customHeight="1">
      <c r="A5" s="168"/>
      <c r="B5" s="168"/>
      <c r="C5" s="168"/>
      <c r="D5" s="168"/>
      <c r="E5" s="168"/>
      <c r="F5" s="271" t="s">
        <v>3</v>
      </c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</row>
    <row r="6" spans="1:24" s="108" customFormat="1" ht="17.649999999999999" customHeight="1">
      <c r="A6" s="168"/>
      <c r="B6" s="168"/>
      <c r="C6" s="168"/>
      <c r="D6" s="168"/>
      <c r="E6" s="168"/>
      <c r="F6" s="271" t="s">
        <v>121</v>
      </c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169"/>
      <c r="V6" s="169"/>
      <c r="W6" s="169"/>
      <c r="X6" s="169"/>
    </row>
    <row r="7" spans="1:24" s="108" customFormat="1" ht="17.649999999999999" customHeight="1">
      <c r="A7" s="110"/>
      <c r="B7" s="110"/>
      <c r="C7" s="110"/>
      <c r="D7" s="110"/>
      <c r="E7" s="110"/>
      <c r="F7" s="170"/>
      <c r="G7" s="170"/>
      <c r="I7" s="170"/>
      <c r="J7" s="170"/>
      <c r="K7" s="170"/>
      <c r="M7" s="171"/>
      <c r="Q7" s="172"/>
      <c r="R7" s="171" t="s">
        <v>122</v>
      </c>
      <c r="S7" s="172"/>
      <c r="T7" s="171"/>
      <c r="U7" s="173"/>
      <c r="V7" s="170"/>
      <c r="W7" s="173"/>
      <c r="X7" s="170"/>
    </row>
    <row r="8" spans="1:24" s="108" customFormat="1" ht="17.649999999999999" customHeight="1">
      <c r="A8" s="110"/>
      <c r="B8" s="110"/>
      <c r="C8" s="110"/>
      <c r="D8" s="110"/>
      <c r="E8" s="110"/>
      <c r="F8" s="170"/>
      <c r="G8" s="170"/>
      <c r="H8" s="107"/>
      <c r="I8" s="170"/>
      <c r="J8" s="170"/>
      <c r="K8" s="170"/>
      <c r="L8" s="171" t="s">
        <v>123</v>
      </c>
      <c r="M8" s="171"/>
      <c r="N8" s="271" t="s">
        <v>76</v>
      </c>
      <c r="O8" s="271"/>
      <c r="P8" s="271"/>
      <c r="Q8" s="172"/>
      <c r="R8" s="174" t="s">
        <v>124</v>
      </c>
      <c r="S8" s="172"/>
      <c r="T8" s="171"/>
      <c r="U8" s="173"/>
      <c r="V8" s="170"/>
      <c r="W8" s="173"/>
      <c r="X8" s="170"/>
    </row>
    <row r="9" spans="1:24" s="108" customFormat="1" ht="17.649999999999999" customHeight="1">
      <c r="A9" s="168"/>
      <c r="B9" s="168"/>
      <c r="C9" s="168"/>
      <c r="D9" s="168"/>
      <c r="E9" s="168"/>
      <c r="F9" s="171"/>
      <c r="G9" s="171"/>
      <c r="H9" s="171"/>
      <c r="I9" s="171"/>
      <c r="J9" s="171" t="s">
        <v>125</v>
      </c>
      <c r="K9" s="171"/>
      <c r="L9" s="171" t="s">
        <v>126</v>
      </c>
      <c r="M9" s="171"/>
      <c r="N9" s="175" t="s">
        <v>127</v>
      </c>
      <c r="O9" s="176"/>
      <c r="P9" s="171"/>
      <c r="Q9" s="176"/>
      <c r="R9" s="176" t="s">
        <v>128</v>
      </c>
      <c r="S9" s="176"/>
      <c r="T9" s="171" t="s">
        <v>129</v>
      </c>
      <c r="U9" s="177"/>
      <c r="V9" s="171"/>
      <c r="W9" s="176"/>
    </row>
    <row r="10" spans="1:24" s="180" customFormat="1" ht="17.649999999999999" customHeight="1">
      <c r="A10" s="168"/>
      <c r="B10" s="168"/>
      <c r="C10" s="168"/>
      <c r="D10" s="168"/>
      <c r="E10" s="168"/>
      <c r="F10" s="171" t="s">
        <v>130</v>
      </c>
      <c r="G10" s="171"/>
      <c r="H10" s="171" t="s">
        <v>131</v>
      </c>
      <c r="I10" s="171"/>
      <c r="J10" s="217" t="s">
        <v>132</v>
      </c>
      <c r="K10" s="171"/>
      <c r="L10" s="171" t="s">
        <v>133</v>
      </c>
      <c r="M10" s="178"/>
      <c r="N10" s="179" t="s">
        <v>134</v>
      </c>
      <c r="O10" s="176"/>
      <c r="P10" s="171"/>
      <c r="Q10" s="176"/>
      <c r="R10" s="176" t="s">
        <v>135</v>
      </c>
      <c r="S10" s="176"/>
      <c r="T10" s="171" t="s">
        <v>136</v>
      </c>
      <c r="U10" s="177"/>
      <c r="V10" s="171" t="s">
        <v>137</v>
      </c>
      <c r="W10" s="176"/>
      <c r="X10" s="171" t="s">
        <v>138</v>
      </c>
    </row>
    <row r="11" spans="1:24" s="180" customFormat="1" ht="17.649999999999999" customHeight="1">
      <c r="A11" s="168"/>
      <c r="B11" s="168"/>
      <c r="C11" s="168"/>
      <c r="D11" s="168"/>
      <c r="E11" s="168"/>
      <c r="F11" s="171" t="s">
        <v>139</v>
      </c>
      <c r="G11" s="171"/>
      <c r="H11" s="171" t="s">
        <v>140</v>
      </c>
      <c r="I11" s="171"/>
      <c r="J11" s="217" t="s">
        <v>141</v>
      </c>
      <c r="K11" s="171"/>
      <c r="L11" s="171" t="s">
        <v>142</v>
      </c>
      <c r="M11" s="171"/>
      <c r="N11" s="171" t="s">
        <v>143</v>
      </c>
      <c r="O11" s="176"/>
      <c r="P11" s="171" t="s">
        <v>78</v>
      </c>
      <c r="Q11" s="176"/>
      <c r="R11" s="176" t="s">
        <v>144</v>
      </c>
      <c r="S11" s="176"/>
      <c r="T11" s="171" t="s">
        <v>145</v>
      </c>
      <c r="U11" s="176"/>
      <c r="V11" s="171" t="s">
        <v>146</v>
      </c>
      <c r="W11" s="176"/>
      <c r="X11" s="171" t="s">
        <v>61</v>
      </c>
    </row>
    <row r="12" spans="1:24" s="180" customFormat="1" ht="17.649999999999999" customHeight="1">
      <c r="A12" s="110"/>
      <c r="B12" s="110"/>
      <c r="C12" s="110"/>
      <c r="D12" s="259" t="s">
        <v>11</v>
      </c>
      <c r="E12" s="110"/>
      <c r="F12" s="174" t="s">
        <v>12</v>
      </c>
      <c r="G12" s="171"/>
      <c r="H12" s="174" t="s">
        <v>12</v>
      </c>
      <c r="I12" s="171"/>
      <c r="J12" s="174" t="s">
        <v>12</v>
      </c>
      <c r="K12" s="171"/>
      <c r="L12" s="174" t="s">
        <v>12</v>
      </c>
      <c r="M12" s="171"/>
      <c r="N12" s="174" t="s">
        <v>12</v>
      </c>
      <c r="O12" s="176"/>
      <c r="P12" s="174" t="s">
        <v>12</v>
      </c>
      <c r="Q12" s="176"/>
      <c r="R12" s="181" t="s">
        <v>12</v>
      </c>
      <c r="S12" s="176"/>
      <c r="T12" s="174" t="s">
        <v>12</v>
      </c>
      <c r="U12" s="176"/>
      <c r="V12" s="174" t="s">
        <v>12</v>
      </c>
      <c r="W12" s="176"/>
      <c r="X12" s="174" t="s">
        <v>12</v>
      </c>
    </row>
    <row r="13" spans="1:24" s="180" customFormat="1" ht="5.0999999999999996" customHeight="1">
      <c r="A13" s="110"/>
      <c r="B13" s="110"/>
      <c r="C13" s="110"/>
      <c r="D13" s="182"/>
      <c r="E13" s="110"/>
      <c r="F13" s="171"/>
      <c r="G13" s="171"/>
      <c r="H13" s="171"/>
      <c r="I13" s="171"/>
      <c r="J13" s="171"/>
      <c r="K13" s="171"/>
      <c r="L13" s="171"/>
      <c r="M13" s="171"/>
      <c r="N13" s="171"/>
      <c r="O13" s="176"/>
      <c r="P13" s="171"/>
      <c r="Q13" s="176"/>
      <c r="R13" s="176"/>
      <c r="S13" s="176"/>
      <c r="T13" s="171"/>
      <c r="U13" s="176"/>
      <c r="V13" s="171"/>
      <c r="W13" s="176"/>
      <c r="X13" s="171"/>
    </row>
    <row r="14" spans="1:24" s="180" customFormat="1" ht="17.649999999999999" customHeight="1">
      <c r="A14" s="108" t="s">
        <v>147</v>
      </c>
      <c r="B14" s="109"/>
      <c r="C14" s="110"/>
      <c r="D14" s="110"/>
      <c r="E14" s="110"/>
      <c r="F14" s="170">
        <v>158000000</v>
      </c>
      <c r="G14" s="170"/>
      <c r="H14" s="170">
        <v>228732200</v>
      </c>
      <c r="I14" s="170"/>
      <c r="J14" s="170">
        <v>0</v>
      </c>
      <c r="K14" s="170"/>
      <c r="L14" s="170">
        <v>1175732</v>
      </c>
      <c r="M14" s="170"/>
      <c r="N14" s="170">
        <v>8850000</v>
      </c>
      <c r="O14" s="170"/>
      <c r="P14" s="170">
        <v>23008916</v>
      </c>
      <c r="Q14" s="170"/>
      <c r="R14" s="170">
        <v>-1502</v>
      </c>
      <c r="S14" s="170"/>
      <c r="T14" s="170">
        <f>SUM(F14:S14)</f>
        <v>419765346</v>
      </c>
      <c r="U14" s="170"/>
      <c r="V14" s="170">
        <v>14472</v>
      </c>
      <c r="W14" s="170"/>
      <c r="X14" s="170">
        <f>SUM(T14:W14)</f>
        <v>419779818</v>
      </c>
    </row>
    <row r="15" spans="1:24" s="180" customFormat="1" ht="5.0999999999999996" customHeight="1">
      <c r="A15" s="108"/>
      <c r="B15" s="110"/>
      <c r="C15" s="110"/>
      <c r="D15" s="110"/>
      <c r="E15" s="11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83"/>
    </row>
    <row r="16" spans="1:24" s="180" customFormat="1" ht="17.649999999999999" customHeight="1">
      <c r="A16" s="184" t="s">
        <v>148</v>
      </c>
      <c r="B16" s="110"/>
      <c r="C16" s="110"/>
      <c r="D16" s="110"/>
      <c r="E16" s="11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83"/>
    </row>
    <row r="17" spans="1:24" s="180" customFormat="1" ht="17.649999999999999" customHeight="1">
      <c r="A17" s="185" t="s">
        <v>29</v>
      </c>
      <c r="B17" s="110"/>
      <c r="C17" s="110"/>
      <c r="D17" s="110"/>
      <c r="E17" s="110"/>
      <c r="F17" s="170">
        <v>0</v>
      </c>
      <c r="G17" s="170"/>
      <c r="H17" s="170">
        <v>0</v>
      </c>
      <c r="I17" s="170"/>
      <c r="J17" s="170">
        <v>0</v>
      </c>
      <c r="K17" s="170"/>
      <c r="L17" s="170">
        <v>0</v>
      </c>
      <c r="M17" s="170"/>
      <c r="N17" s="170">
        <v>0</v>
      </c>
      <c r="O17" s="170"/>
      <c r="P17" s="170">
        <v>0</v>
      </c>
      <c r="Q17" s="170"/>
      <c r="R17" s="170">
        <v>0</v>
      </c>
      <c r="S17" s="170"/>
      <c r="T17" s="170">
        <f>SUM(F17:S17)</f>
        <v>0</v>
      </c>
      <c r="U17" s="170"/>
      <c r="V17" s="170">
        <v>875025</v>
      </c>
      <c r="W17" s="170"/>
      <c r="X17" s="170">
        <f>SUM(T17:W17)</f>
        <v>875025</v>
      </c>
    </row>
    <row r="18" spans="1:24" s="180" customFormat="1" ht="17.649999999999999" customHeight="1">
      <c r="A18" s="185" t="s">
        <v>149</v>
      </c>
      <c r="B18" s="110"/>
      <c r="C18" s="110"/>
      <c r="D18" s="186">
        <v>17</v>
      </c>
      <c r="E18" s="110"/>
      <c r="F18" s="170">
        <v>0</v>
      </c>
      <c r="G18" s="170"/>
      <c r="H18" s="170">
        <v>0</v>
      </c>
      <c r="I18" s="170"/>
      <c r="J18" s="170">
        <v>0</v>
      </c>
      <c r="K18" s="170"/>
      <c r="L18" s="170">
        <v>0</v>
      </c>
      <c r="M18" s="170"/>
      <c r="N18" s="170">
        <v>0</v>
      </c>
      <c r="O18" s="170"/>
      <c r="P18" s="170">
        <v>-18221337</v>
      </c>
      <c r="Q18" s="170"/>
      <c r="R18" s="170">
        <v>0</v>
      </c>
      <c r="S18" s="170"/>
      <c r="T18" s="170">
        <f>SUM(F18:S18)</f>
        <v>-18221337</v>
      </c>
      <c r="U18" s="170"/>
      <c r="V18" s="170">
        <v>0</v>
      </c>
      <c r="W18" s="170"/>
      <c r="X18" s="170">
        <f>SUM(T18:W18)</f>
        <v>-18221337</v>
      </c>
    </row>
    <row r="19" spans="1:24" s="180" customFormat="1" ht="17.649999999999999" customHeight="1">
      <c r="A19" s="110" t="s">
        <v>150</v>
      </c>
      <c r="B19" s="110"/>
      <c r="C19" s="110"/>
      <c r="D19" s="186"/>
      <c r="E19" s="110"/>
      <c r="F19" s="170">
        <v>0</v>
      </c>
      <c r="G19" s="170"/>
      <c r="H19" s="170">
        <v>0</v>
      </c>
      <c r="I19" s="170"/>
      <c r="J19" s="170">
        <v>0</v>
      </c>
      <c r="K19" s="170"/>
      <c r="L19" s="170">
        <v>0</v>
      </c>
      <c r="M19" s="170"/>
      <c r="N19" s="170">
        <v>2210000</v>
      </c>
      <c r="O19" s="170"/>
      <c r="P19" s="170">
        <v>-2210000</v>
      </c>
      <c r="Q19" s="170"/>
      <c r="R19" s="170">
        <v>0</v>
      </c>
      <c r="S19" s="170"/>
      <c r="T19" s="170">
        <f>SUM(F19:S19)</f>
        <v>0</v>
      </c>
      <c r="U19" s="170"/>
      <c r="V19" s="170">
        <v>0</v>
      </c>
      <c r="W19" s="170"/>
      <c r="X19" s="170">
        <f>SUM(T19:W19)</f>
        <v>0</v>
      </c>
    </row>
    <row r="20" spans="1:24" s="180" customFormat="1" ht="17.649999999999999" customHeight="1">
      <c r="A20" s="185" t="s">
        <v>106</v>
      </c>
      <c r="B20" s="185"/>
      <c r="C20" s="110"/>
      <c r="D20" s="110"/>
      <c r="E20" s="110"/>
      <c r="F20" s="187">
        <v>0</v>
      </c>
      <c r="G20" s="170"/>
      <c r="H20" s="187">
        <v>0</v>
      </c>
      <c r="I20" s="170"/>
      <c r="J20" s="187">
        <v>0</v>
      </c>
      <c r="K20" s="170"/>
      <c r="L20" s="187">
        <v>0</v>
      </c>
      <c r="M20" s="170"/>
      <c r="N20" s="187">
        <v>0</v>
      </c>
      <c r="O20" s="170"/>
      <c r="P20" s="187">
        <v>55664226</v>
      </c>
      <c r="Q20" s="170"/>
      <c r="R20" s="187">
        <v>0</v>
      </c>
      <c r="S20" s="170"/>
      <c r="T20" s="187">
        <f>SUM(F20:S20)</f>
        <v>55664226</v>
      </c>
      <c r="U20" s="170"/>
      <c r="V20" s="187">
        <v>69693</v>
      </c>
      <c r="W20" s="170"/>
      <c r="X20" s="187">
        <f>SUM(T20:V20)</f>
        <v>55733919</v>
      </c>
    </row>
    <row r="21" spans="1:24" s="180" customFormat="1" ht="5.0999999999999996" customHeight="1">
      <c r="A21" s="110"/>
      <c r="B21" s="110"/>
      <c r="C21" s="110"/>
      <c r="D21" s="110"/>
      <c r="E21" s="11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83"/>
    </row>
    <row r="22" spans="1:24" s="180" customFormat="1" ht="17.649999999999999" customHeight="1" thickBot="1">
      <c r="A22" s="184" t="s">
        <v>151</v>
      </c>
      <c r="B22" s="110"/>
      <c r="C22" s="110"/>
      <c r="D22" s="170"/>
      <c r="E22" s="170"/>
      <c r="F22" s="188">
        <f>SUM(F14:F21)</f>
        <v>158000000</v>
      </c>
      <c r="G22" s="170"/>
      <c r="H22" s="188">
        <f>SUM(H14:H21)</f>
        <v>228732200</v>
      </c>
      <c r="I22" s="170"/>
      <c r="J22" s="188">
        <f>SUM(J14:J21)</f>
        <v>0</v>
      </c>
      <c r="K22" s="170"/>
      <c r="L22" s="188">
        <f>SUM(L14:L21)</f>
        <v>1175732</v>
      </c>
      <c r="M22" s="170"/>
      <c r="N22" s="188">
        <f>SUM(N14:N21)</f>
        <v>11060000</v>
      </c>
      <c r="O22" s="170"/>
      <c r="P22" s="188">
        <f>SUM(P14:P21)</f>
        <v>58241805</v>
      </c>
      <c r="Q22" s="170"/>
      <c r="R22" s="188">
        <f>SUM(R14:R21)</f>
        <v>-1502</v>
      </c>
      <c r="S22" s="170"/>
      <c r="T22" s="188">
        <f>SUM(T14:T21)</f>
        <v>457208235</v>
      </c>
      <c r="U22" s="170"/>
      <c r="V22" s="188">
        <f>SUM(V14:V21)</f>
        <v>959190</v>
      </c>
      <c r="W22" s="170"/>
      <c r="X22" s="188">
        <f>SUM(T22:W22)</f>
        <v>458167425</v>
      </c>
    </row>
    <row r="23" spans="1:24" s="180" customFormat="1" ht="17.649999999999999" customHeight="1" thickTop="1">
      <c r="A23" s="168"/>
      <c r="B23" s="110"/>
      <c r="C23" s="11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</row>
    <row r="24" spans="1:24" s="180" customFormat="1" ht="17.649999999999999" customHeight="1">
      <c r="A24" s="108" t="s">
        <v>152</v>
      </c>
      <c r="B24" s="109"/>
      <c r="C24" s="110"/>
      <c r="D24" s="110"/>
      <c r="E24" s="110"/>
      <c r="F24" s="189">
        <v>158000000</v>
      </c>
      <c r="G24" s="170"/>
      <c r="H24" s="189">
        <v>228732200</v>
      </c>
      <c r="I24" s="170"/>
      <c r="J24" s="189">
        <v>3409740</v>
      </c>
      <c r="K24" s="170"/>
      <c r="L24" s="189">
        <v>1175732</v>
      </c>
      <c r="M24" s="170"/>
      <c r="N24" s="189">
        <v>11770000</v>
      </c>
      <c r="O24" s="170"/>
      <c r="P24" s="189">
        <v>68080890</v>
      </c>
      <c r="Q24" s="170"/>
      <c r="R24" s="189">
        <v>-1502</v>
      </c>
      <c r="S24" s="170"/>
      <c r="T24" s="189">
        <f>SUM(F24:S24)</f>
        <v>471167060</v>
      </c>
      <c r="U24" s="170"/>
      <c r="V24" s="189">
        <v>720963</v>
      </c>
      <c r="W24" s="170"/>
      <c r="X24" s="189">
        <f>SUM(T24:V24)</f>
        <v>471888023</v>
      </c>
    </row>
    <row r="25" spans="1:24" s="180" customFormat="1" ht="5.0999999999999996" customHeight="1">
      <c r="A25" s="108"/>
      <c r="B25" s="110"/>
      <c r="C25" s="110"/>
      <c r="D25" s="110"/>
      <c r="E25" s="110"/>
      <c r="F25" s="189"/>
      <c r="G25" s="170"/>
      <c r="H25" s="189"/>
      <c r="I25" s="170"/>
      <c r="J25" s="189"/>
      <c r="K25" s="170"/>
      <c r="L25" s="189"/>
      <c r="M25" s="170"/>
      <c r="N25" s="189"/>
      <c r="O25" s="170"/>
      <c r="P25" s="189"/>
      <c r="Q25" s="170"/>
      <c r="R25" s="189"/>
      <c r="S25" s="170"/>
      <c r="T25" s="189"/>
      <c r="U25" s="170"/>
      <c r="V25" s="189"/>
      <c r="W25" s="170"/>
      <c r="X25" s="190"/>
    </row>
    <row r="26" spans="1:24" s="180" customFormat="1" ht="17.649999999999999" customHeight="1">
      <c r="A26" s="184" t="s">
        <v>148</v>
      </c>
      <c r="B26" s="110"/>
      <c r="C26" s="110"/>
      <c r="D26" s="110"/>
      <c r="E26" s="110"/>
      <c r="F26" s="189"/>
      <c r="G26" s="170"/>
      <c r="H26" s="189"/>
      <c r="I26" s="170"/>
      <c r="J26" s="189"/>
      <c r="K26" s="170"/>
      <c r="L26" s="189"/>
      <c r="M26" s="170"/>
      <c r="N26" s="189"/>
      <c r="O26" s="170"/>
      <c r="P26" s="189"/>
      <c r="Q26" s="170"/>
      <c r="R26" s="189"/>
      <c r="S26" s="170"/>
      <c r="T26" s="189"/>
      <c r="U26" s="170"/>
      <c r="V26" s="189"/>
      <c r="W26" s="170"/>
      <c r="X26" s="190"/>
    </row>
    <row r="27" spans="1:24" s="180" customFormat="1" ht="17.649999999999999" customHeight="1">
      <c r="A27" s="185" t="s">
        <v>153</v>
      </c>
      <c r="B27" s="110"/>
      <c r="C27" s="110"/>
      <c r="D27" s="186">
        <v>15</v>
      </c>
      <c r="E27" s="110"/>
      <c r="F27" s="189">
        <v>15158750</v>
      </c>
      <c r="G27" s="170"/>
      <c r="H27" s="189">
        <v>93984350</v>
      </c>
      <c r="I27" s="170"/>
      <c r="J27" s="189">
        <v>-3409740</v>
      </c>
      <c r="K27" s="170"/>
      <c r="L27" s="189">
        <v>0</v>
      </c>
      <c r="M27" s="170"/>
      <c r="N27" s="189">
        <v>0</v>
      </c>
      <c r="O27" s="170"/>
      <c r="P27" s="189">
        <v>0</v>
      </c>
      <c r="Q27" s="170"/>
      <c r="R27" s="189">
        <v>0</v>
      </c>
      <c r="S27" s="170"/>
      <c r="T27" s="189">
        <f>SUM(F27:R27)</f>
        <v>105733360</v>
      </c>
      <c r="U27" s="170"/>
      <c r="V27" s="189">
        <v>0</v>
      </c>
      <c r="W27" s="170"/>
      <c r="X27" s="189">
        <f>SUM(T27:W27)</f>
        <v>105733360</v>
      </c>
    </row>
    <row r="28" spans="1:24" s="180" customFormat="1" ht="17.649999999999999" customHeight="1">
      <c r="A28" s="185" t="s">
        <v>29</v>
      </c>
      <c r="B28" s="110"/>
      <c r="C28" s="110"/>
      <c r="D28" s="186"/>
      <c r="E28" s="110"/>
      <c r="F28" s="189">
        <v>0</v>
      </c>
      <c r="G28" s="170"/>
      <c r="H28" s="189">
        <v>0</v>
      </c>
      <c r="I28" s="170"/>
      <c r="J28" s="189">
        <v>0</v>
      </c>
      <c r="K28" s="170"/>
      <c r="L28" s="189">
        <v>0</v>
      </c>
      <c r="M28" s="170"/>
      <c r="N28" s="189">
        <v>0</v>
      </c>
      <c r="O28" s="170"/>
      <c r="P28" s="189">
        <v>0</v>
      </c>
      <c r="Q28" s="170"/>
      <c r="R28" s="189">
        <v>0</v>
      </c>
      <c r="S28" s="170"/>
      <c r="T28" s="189">
        <v>0</v>
      </c>
      <c r="U28" s="170"/>
      <c r="V28" s="189">
        <v>490000</v>
      </c>
      <c r="W28" s="170"/>
      <c r="X28" s="189">
        <f>SUM(T28:W28)</f>
        <v>490000</v>
      </c>
    </row>
    <row r="29" spans="1:24" s="180" customFormat="1" ht="17.649999999999999" customHeight="1">
      <c r="A29" s="185" t="s">
        <v>149</v>
      </c>
      <c r="B29" s="110"/>
      <c r="C29" s="110"/>
      <c r="D29" s="186">
        <v>17</v>
      </c>
      <c r="E29" s="110"/>
      <c r="F29" s="189">
        <v>0</v>
      </c>
      <c r="G29" s="170"/>
      <c r="H29" s="189">
        <v>0</v>
      </c>
      <c r="I29" s="170"/>
      <c r="J29" s="189">
        <v>0</v>
      </c>
      <c r="K29" s="170"/>
      <c r="L29" s="189">
        <v>0</v>
      </c>
      <c r="M29" s="170"/>
      <c r="N29" s="189">
        <v>0</v>
      </c>
      <c r="O29" s="170"/>
      <c r="P29" s="189">
        <v>-38028414</v>
      </c>
      <c r="Q29" s="170"/>
      <c r="R29" s="189">
        <v>0</v>
      </c>
      <c r="S29" s="170"/>
      <c r="T29" s="189">
        <f>SUM(F29:S29)</f>
        <v>-38028414</v>
      </c>
      <c r="U29" s="170"/>
      <c r="V29" s="189">
        <v>0</v>
      </c>
      <c r="W29" s="170"/>
      <c r="X29" s="189">
        <f>SUM(T29:W29)</f>
        <v>-38028414</v>
      </c>
    </row>
    <row r="30" spans="1:24" s="180" customFormat="1" ht="17.649999999999999" customHeight="1">
      <c r="A30" s="110" t="s">
        <v>150</v>
      </c>
      <c r="B30" s="110"/>
      <c r="C30" s="110"/>
      <c r="D30" s="186">
        <v>16</v>
      </c>
      <c r="E30" s="110"/>
      <c r="F30" s="189">
        <v>0</v>
      </c>
      <c r="G30" s="170"/>
      <c r="H30" s="189">
        <v>0</v>
      </c>
      <c r="I30" s="170"/>
      <c r="J30" s="189">
        <v>0</v>
      </c>
      <c r="K30" s="170"/>
      <c r="L30" s="189">
        <v>0</v>
      </c>
      <c r="M30" s="170"/>
      <c r="N30" s="189">
        <v>320000</v>
      </c>
      <c r="O30" s="170"/>
      <c r="P30" s="189">
        <v>-320000</v>
      </c>
      <c r="Q30" s="170"/>
      <c r="R30" s="189">
        <v>0</v>
      </c>
      <c r="S30" s="170"/>
      <c r="T30" s="189">
        <f t="shared" ref="T30" si="0">SUM(F30:S30)</f>
        <v>0</v>
      </c>
      <c r="U30" s="170"/>
      <c r="V30" s="189">
        <v>0</v>
      </c>
      <c r="W30" s="170"/>
      <c r="X30" s="189">
        <f t="shared" ref="X30" si="1">SUM(T30:W30)</f>
        <v>0</v>
      </c>
    </row>
    <row r="31" spans="1:24" s="180" customFormat="1" ht="17.649999999999999" customHeight="1">
      <c r="A31" s="185" t="s">
        <v>106</v>
      </c>
      <c r="B31" s="185"/>
      <c r="C31" s="110"/>
      <c r="D31" s="110"/>
      <c r="E31" s="110"/>
      <c r="F31" s="191">
        <v>0</v>
      </c>
      <c r="G31" s="170"/>
      <c r="H31" s="191">
        <v>0</v>
      </c>
      <c r="I31" s="170"/>
      <c r="J31" s="191">
        <v>0</v>
      </c>
      <c r="K31" s="170"/>
      <c r="L31" s="191">
        <v>0</v>
      </c>
      <c r="M31" s="170"/>
      <c r="N31" s="191">
        <v>0</v>
      </c>
      <c r="O31" s="170"/>
      <c r="P31" s="191">
        <v>9263548</v>
      </c>
      <c r="Q31" s="170"/>
      <c r="R31" s="191">
        <v>0</v>
      </c>
      <c r="S31" s="170"/>
      <c r="T31" s="191">
        <f>SUM(F31:S31)</f>
        <v>9263548</v>
      </c>
      <c r="U31" s="170"/>
      <c r="V31" s="191">
        <v>-252997</v>
      </c>
      <c r="W31" s="170"/>
      <c r="X31" s="191">
        <f>SUM(T31:V31)</f>
        <v>9010551</v>
      </c>
    </row>
    <row r="32" spans="1:24" s="180" customFormat="1" ht="5.0999999999999996" customHeight="1">
      <c r="A32" s="110"/>
      <c r="B32" s="110"/>
      <c r="C32" s="110"/>
      <c r="D32" s="110"/>
      <c r="E32" s="110"/>
      <c r="F32" s="189"/>
      <c r="G32" s="170"/>
      <c r="H32" s="189"/>
      <c r="I32" s="170"/>
      <c r="J32" s="189"/>
      <c r="K32" s="170"/>
      <c r="L32" s="189"/>
      <c r="M32" s="170"/>
      <c r="N32" s="189"/>
      <c r="O32" s="170"/>
      <c r="P32" s="189"/>
      <c r="Q32" s="170"/>
      <c r="R32" s="189"/>
      <c r="S32" s="170"/>
      <c r="T32" s="189"/>
      <c r="U32" s="170"/>
      <c r="V32" s="189"/>
      <c r="W32" s="170"/>
      <c r="X32" s="190"/>
    </row>
    <row r="33" spans="1:24" s="180" customFormat="1" ht="17.649999999999999" customHeight="1" thickBot="1">
      <c r="A33" s="184" t="s">
        <v>154</v>
      </c>
      <c r="B33" s="110"/>
      <c r="C33" s="110"/>
      <c r="D33" s="170"/>
      <c r="E33" s="170"/>
      <c r="F33" s="192">
        <f>SUM(F24:F32)</f>
        <v>173158750</v>
      </c>
      <c r="G33" s="170"/>
      <c r="H33" s="192">
        <f>SUM(H24:H32)</f>
        <v>322716550</v>
      </c>
      <c r="I33" s="170"/>
      <c r="J33" s="192">
        <f>SUM(J24:J32)</f>
        <v>0</v>
      </c>
      <c r="K33" s="170"/>
      <c r="L33" s="192">
        <f>SUM(L24:L32)</f>
        <v>1175732</v>
      </c>
      <c r="M33" s="170"/>
      <c r="N33" s="192">
        <f>SUM(N24:N32)</f>
        <v>12090000</v>
      </c>
      <c r="O33" s="170"/>
      <c r="P33" s="192">
        <f>SUM(P24:P32)</f>
        <v>38996024</v>
      </c>
      <c r="Q33" s="170"/>
      <c r="R33" s="192">
        <f>SUM(R24:R32)</f>
        <v>-1502</v>
      </c>
      <c r="S33" s="170"/>
      <c r="T33" s="192">
        <f>SUM(T24:T32)</f>
        <v>548135554</v>
      </c>
      <c r="U33" s="170"/>
      <c r="V33" s="192">
        <f>SUM(V24:V32)</f>
        <v>957966</v>
      </c>
      <c r="W33" s="170"/>
      <c r="X33" s="192">
        <f>SUM(T33:W33)</f>
        <v>549093520</v>
      </c>
    </row>
    <row r="34" spans="1:24" s="180" customFormat="1" ht="21.75" customHeight="1" thickTop="1">
      <c r="A34" s="184"/>
      <c r="B34" s="110"/>
      <c r="C34" s="11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</row>
    <row r="35" spans="1:24" s="180" customFormat="1" ht="21.75" customHeight="1">
      <c r="A35" s="184"/>
      <c r="B35" s="110"/>
      <c r="C35" s="11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</row>
    <row r="36" spans="1:24" s="180" customFormat="1" ht="15.75" customHeight="1">
      <c r="A36" s="184"/>
      <c r="B36" s="110"/>
      <c r="C36" s="11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</row>
    <row r="37" spans="1:24" s="60" customFormat="1" ht="18.600000000000001" customHeight="1">
      <c r="A37" s="272" t="s">
        <v>155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</row>
    <row r="38" spans="1:24" s="60" customFormat="1" ht="13.5" customHeight="1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</row>
    <row r="39" spans="1:24" ht="21.75" customHeight="1">
      <c r="A39" s="111" t="str">
        <f>'TH 2-4'!A48</f>
        <v>หมายเหตุประกอบข้อมูลทางการเงินเป็นส่วนหนึ่งของข้อมูลทางการเงินระหว่างกาลนี้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2"/>
      <c r="X39" s="113"/>
    </row>
  </sheetData>
  <mergeCells count="4">
    <mergeCell ref="F5:X5"/>
    <mergeCell ref="F6:T6"/>
    <mergeCell ref="N8:P8"/>
    <mergeCell ref="A37:X37"/>
  </mergeCells>
  <pageMargins left="0.5" right="0.5" top="0.5" bottom="0.6" header="0.49" footer="0.4"/>
  <pageSetup paperSize="9" scale="85" firstPageNumber="7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F1AA-B6AA-4592-8FA4-343764642377}">
  <sheetPr>
    <tabColor theme="3" tint="0.39997558519241921"/>
  </sheetPr>
  <dimension ref="A1:P35"/>
  <sheetViews>
    <sheetView topLeftCell="A12" zoomScale="96" zoomScaleNormal="96" zoomScaleSheetLayoutView="70" workbookViewId="0">
      <selection activeCell="U32" sqref="U32"/>
    </sheetView>
  </sheetViews>
  <sheetFormatPr defaultRowHeight="21.75" customHeight="1"/>
  <cols>
    <col min="1" max="2" width="1.7109375" style="87" customWidth="1"/>
    <col min="3" max="3" width="44.28515625" style="87" customWidth="1"/>
    <col min="4" max="4" width="8.7109375" style="214" customWidth="1"/>
    <col min="5" max="5" width="1.7109375" style="215" customWidth="1"/>
    <col min="6" max="6" width="12.28515625" style="214" customWidth="1"/>
    <col min="7" max="7" width="1.7109375" style="214" customWidth="1"/>
    <col min="8" max="8" width="12.7109375" style="214" customWidth="1"/>
    <col min="9" max="9" width="1.7109375" style="214" customWidth="1"/>
    <col min="10" max="10" width="12.140625" style="214" customWidth="1"/>
    <col min="11" max="11" width="1.7109375" style="214" customWidth="1"/>
    <col min="12" max="12" width="13.7109375" style="23" customWidth="1"/>
    <col min="13" max="13" width="1.7109375" style="25" customWidth="1"/>
    <col min="14" max="14" width="13.7109375" style="23" customWidth="1"/>
    <col min="15" max="15" width="1.7109375" style="215" customWidth="1"/>
    <col min="16" max="16" width="13.7109375" style="23" customWidth="1"/>
    <col min="17" max="192" width="9" style="87"/>
    <col min="193" max="194" width="1.7109375" style="87" customWidth="1"/>
    <col min="195" max="195" width="62.5703125" style="87" customWidth="1"/>
    <col min="196" max="196" width="8.7109375" style="87" bestFit="1" customWidth="1"/>
    <col min="197" max="197" width="1.7109375" style="87" customWidth="1"/>
    <col min="198" max="198" width="13.7109375" style="87" customWidth="1"/>
    <col min="199" max="199" width="1.7109375" style="87" customWidth="1"/>
    <col min="200" max="200" width="13.7109375" style="87" customWidth="1"/>
    <col min="201" max="201" width="1.7109375" style="87" customWidth="1"/>
    <col min="202" max="202" width="13.7109375" style="87" customWidth="1"/>
    <col min="203" max="203" width="1.7109375" style="87" customWidth="1"/>
    <col min="204" max="204" width="13.7109375" style="87" customWidth="1"/>
    <col min="205" max="205" width="10.7109375" style="87" bestFit="1" customWidth="1"/>
    <col min="206" max="448" width="9" style="87"/>
    <col min="449" max="450" width="1.7109375" style="87" customWidth="1"/>
    <col min="451" max="451" width="62.5703125" style="87" customWidth="1"/>
    <col min="452" max="452" width="8.7109375" style="87" bestFit="1" customWidth="1"/>
    <col min="453" max="453" width="1.7109375" style="87" customWidth="1"/>
    <col min="454" max="454" width="13.7109375" style="87" customWidth="1"/>
    <col min="455" max="455" width="1.7109375" style="87" customWidth="1"/>
    <col min="456" max="456" width="13.7109375" style="87" customWidth="1"/>
    <col min="457" max="457" width="1.7109375" style="87" customWidth="1"/>
    <col min="458" max="458" width="13.7109375" style="87" customWidth="1"/>
    <col min="459" max="459" width="1.7109375" style="87" customWidth="1"/>
    <col min="460" max="460" width="13.7109375" style="87" customWidth="1"/>
    <col min="461" max="461" width="10.7109375" style="87" bestFit="1" customWidth="1"/>
    <col min="462" max="704" width="9" style="87"/>
    <col min="705" max="706" width="1.7109375" style="87" customWidth="1"/>
    <col min="707" max="707" width="62.5703125" style="87" customWidth="1"/>
    <col min="708" max="708" width="8.7109375" style="87" bestFit="1" customWidth="1"/>
    <col min="709" max="709" width="1.7109375" style="87" customWidth="1"/>
    <col min="710" max="710" width="13.7109375" style="87" customWidth="1"/>
    <col min="711" max="711" width="1.7109375" style="87" customWidth="1"/>
    <col min="712" max="712" width="13.7109375" style="87" customWidth="1"/>
    <col min="713" max="713" width="1.7109375" style="87" customWidth="1"/>
    <col min="714" max="714" width="13.7109375" style="87" customWidth="1"/>
    <col min="715" max="715" width="1.7109375" style="87" customWidth="1"/>
    <col min="716" max="716" width="13.7109375" style="87" customWidth="1"/>
    <col min="717" max="717" width="10.7109375" style="87" bestFit="1" customWidth="1"/>
    <col min="718" max="960" width="9" style="87"/>
    <col min="961" max="962" width="1.7109375" style="87" customWidth="1"/>
    <col min="963" max="963" width="62.5703125" style="87" customWidth="1"/>
    <col min="964" max="964" width="8.7109375" style="87" bestFit="1" customWidth="1"/>
    <col min="965" max="965" width="1.7109375" style="87" customWidth="1"/>
    <col min="966" max="966" width="13.7109375" style="87" customWidth="1"/>
    <col min="967" max="967" width="1.7109375" style="87" customWidth="1"/>
    <col min="968" max="968" width="13.7109375" style="87" customWidth="1"/>
    <col min="969" max="969" width="1.7109375" style="87" customWidth="1"/>
    <col min="970" max="970" width="13.7109375" style="87" customWidth="1"/>
    <col min="971" max="971" width="1.7109375" style="87" customWidth="1"/>
    <col min="972" max="972" width="13.7109375" style="87" customWidth="1"/>
    <col min="973" max="973" width="10.7109375" style="87" bestFit="1" customWidth="1"/>
    <col min="974" max="1216" width="9" style="87"/>
    <col min="1217" max="1218" width="1.7109375" style="87" customWidth="1"/>
    <col min="1219" max="1219" width="62.5703125" style="87" customWidth="1"/>
    <col min="1220" max="1220" width="8.7109375" style="87" bestFit="1" customWidth="1"/>
    <col min="1221" max="1221" width="1.7109375" style="87" customWidth="1"/>
    <col min="1222" max="1222" width="13.7109375" style="87" customWidth="1"/>
    <col min="1223" max="1223" width="1.7109375" style="87" customWidth="1"/>
    <col min="1224" max="1224" width="13.7109375" style="87" customWidth="1"/>
    <col min="1225" max="1225" width="1.7109375" style="87" customWidth="1"/>
    <col min="1226" max="1226" width="13.7109375" style="87" customWidth="1"/>
    <col min="1227" max="1227" width="1.7109375" style="87" customWidth="1"/>
    <col min="1228" max="1228" width="13.7109375" style="87" customWidth="1"/>
    <col min="1229" max="1229" width="10.7109375" style="87" bestFit="1" customWidth="1"/>
    <col min="1230" max="1472" width="9" style="87"/>
    <col min="1473" max="1474" width="1.7109375" style="87" customWidth="1"/>
    <col min="1475" max="1475" width="62.5703125" style="87" customWidth="1"/>
    <col min="1476" max="1476" width="8.7109375" style="87" bestFit="1" customWidth="1"/>
    <col min="1477" max="1477" width="1.7109375" style="87" customWidth="1"/>
    <col min="1478" max="1478" width="13.7109375" style="87" customWidth="1"/>
    <col min="1479" max="1479" width="1.7109375" style="87" customWidth="1"/>
    <col min="1480" max="1480" width="13.7109375" style="87" customWidth="1"/>
    <col min="1481" max="1481" width="1.7109375" style="87" customWidth="1"/>
    <col min="1482" max="1482" width="13.7109375" style="87" customWidth="1"/>
    <col min="1483" max="1483" width="1.7109375" style="87" customWidth="1"/>
    <col min="1484" max="1484" width="13.7109375" style="87" customWidth="1"/>
    <col min="1485" max="1485" width="10.7109375" style="87" bestFit="1" customWidth="1"/>
    <col min="1486" max="1728" width="9" style="87"/>
    <col min="1729" max="1730" width="1.7109375" style="87" customWidth="1"/>
    <col min="1731" max="1731" width="62.5703125" style="87" customWidth="1"/>
    <col min="1732" max="1732" width="8.7109375" style="87" bestFit="1" customWidth="1"/>
    <col min="1733" max="1733" width="1.7109375" style="87" customWidth="1"/>
    <col min="1734" max="1734" width="13.7109375" style="87" customWidth="1"/>
    <col min="1735" max="1735" width="1.7109375" style="87" customWidth="1"/>
    <col min="1736" max="1736" width="13.7109375" style="87" customWidth="1"/>
    <col min="1737" max="1737" width="1.7109375" style="87" customWidth="1"/>
    <col min="1738" max="1738" width="13.7109375" style="87" customWidth="1"/>
    <col min="1739" max="1739" width="1.7109375" style="87" customWidth="1"/>
    <col min="1740" max="1740" width="13.7109375" style="87" customWidth="1"/>
    <col min="1741" max="1741" width="10.7109375" style="87" bestFit="1" customWidth="1"/>
    <col min="1742" max="1984" width="9" style="87"/>
    <col min="1985" max="1986" width="1.7109375" style="87" customWidth="1"/>
    <col min="1987" max="1987" width="62.5703125" style="87" customWidth="1"/>
    <col min="1988" max="1988" width="8.7109375" style="87" bestFit="1" customWidth="1"/>
    <col min="1989" max="1989" width="1.7109375" style="87" customWidth="1"/>
    <col min="1990" max="1990" width="13.7109375" style="87" customWidth="1"/>
    <col min="1991" max="1991" width="1.7109375" style="87" customWidth="1"/>
    <col min="1992" max="1992" width="13.7109375" style="87" customWidth="1"/>
    <col min="1993" max="1993" width="1.7109375" style="87" customWidth="1"/>
    <col min="1994" max="1994" width="13.7109375" style="87" customWidth="1"/>
    <col min="1995" max="1995" width="1.7109375" style="87" customWidth="1"/>
    <col min="1996" max="1996" width="13.7109375" style="87" customWidth="1"/>
    <col min="1997" max="1997" width="10.7109375" style="87" bestFit="1" customWidth="1"/>
    <col min="1998" max="2240" width="9" style="87"/>
    <col min="2241" max="2242" width="1.7109375" style="87" customWidth="1"/>
    <col min="2243" max="2243" width="62.5703125" style="87" customWidth="1"/>
    <col min="2244" max="2244" width="8.7109375" style="87" bestFit="1" customWidth="1"/>
    <col min="2245" max="2245" width="1.7109375" style="87" customWidth="1"/>
    <col min="2246" max="2246" width="13.7109375" style="87" customWidth="1"/>
    <col min="2247" max="2247" width="1.7109375" style="87" customWidth="1"/>
    <col min="2248" max="2248" width="13.7109375" style="87" customWidth="1"/>
    <col min="2249" max="2249" width="1.7109375" style="87" customWidth="1"/>
    <col min="2250" max="2250" width="13.7109375" style="87" customWidth="1"/>
    <col min="2251" max="2251" width="1.7109375" style="87" customWidth="1"/>
    <col min="2252" max="2252" width="13.7109375" style="87" customWidth="1"/>
    <col min="2253" max="2253" width="10.7109375" style="87" bestFit="1" customWidth="1"/>
    <col min="2254" max="2496" width="9" style="87"/>
    <col min="2497" max="2498" width="1.7109375" style="87" customWidth="1"/>
    <col min="2499" max="2499" width="62.5703125" style="87" customWidth="1"/>
    <col min="2500" max="2500" width="8.7109375" style="87" bestFit="1" customWidth="1"/>
    <col min="2501" max="2501" width="1.7109375" style="87" customWidth="1"/>
    <col min="2502" max="2502" width="13.7109375" style="87" customWidth="1"/>
    <col min="2503" max="2503" width="1.7109375" style="87" customWidth="1"/>
    <col min="2504" max="2504" width="13.7109375" style="87" customWidth="1"/>
    <col min="2505" max="2505" width="1.7109375" style="87" customWidth="1"/>
    <col min="2506" max="2506" width="13.7109375" style="87" customWidth="1"/>
    <col min="2507" max="2507" width="1.7109375" style="87" customWidth="1"/>
    <col min="2508" max="2508" width="13.7109375" style="87" customWidth="1"/>
    <col min="2509" max="2509" width="10.7109375" style="87" bestFit="1" customWidth="1"/>
    <col min="2510" max="2752" width="9" style="87"/>
    <col min="2753" max="2754" width="1.7109375" style="87" customWidth="1"/>
    <col min="2755" max="2755" width="62.5703125" style="87" customWidth="1"/>
    <col min="2756" max="2756" width="8.7109375" style="87" bestFit="1" customWidth="1"/>
    <col min="2757" max="2757" width="1.7109375" style="87" customWidth="1"/>
    <col min="2758" max="2758" width="13.7109375" style="87" customWidth="1"/>
    <col min="2759" max="2759" width="1.7109375" style="87" customWidth="1"/>
    <col min="2760" max="2760" width="13.7109375" style="87" customWidth="1"/>
    <col min="2761" max="2761" width="1.7109375" style="87" customWidth="1"/>
    <col min="2762" max="2762" width="13.7109375" style="87" customWidth="1"/>
    <col min="2763" max="2763" width="1.7109375" style="87" customWidth="1"/>
    <col min="2764" max="2764" width="13.7109375" style="87" customWidth="1"/>
    <col min="2765" max="2765" width="10.7109375" style="87" bestFit="1" customWidth="1"/>
    <col min="2766" max="3008" width="9" style="87"/>
    <col min="3009" max="3010" width="1.7109375" style="87" customWidth="1"/>
    <col min="3011" max="3011" width="62.5703125" style="87" customWidth="1"/>
    <col min="3012" max="3012" width="8.7109375" style="87" bestFit="1" customWidth="1"/>
    <col min="3013" max="3013" width="1.7109375" style="87" customWidth="1"/>
    <col min="3014" max="3014" width="13.7109375" style="87" customWidth="1"/>
    <col min="3015" max="3015" width="1.7109375" style="87" customWidth="1"/>
    <col min="3016" max="3016" width="13.7109375" style="87" customWidth="1"/>
    <col min="3017" max="3017" width="1.7109375" style="87" customWidth="1"/>
    <col min="3018" max="3018" width="13.7109375" style="87" customWidth="1"/>
    <col min="3019" max="3019" width="1.7109375" style="87" customWidth="1"/>
    <col min="3020" max="3020" width="13.7109375" style="87" customWidth="1"/>
    <col min="3021" max="3021" width="10.7109375" style="87" bestFit="1" customWidth="1"/>
    <col min="3022" max="3264" width="9" style="87"/>
    <col min="3265" max="3266" width="1.7109375" style="87" customWidth="1"/>
    <col min="3267" max="3267" width="62.5703125" style="87" customWidth="1"/>
    <col min="3268" max="3268" width="8.7109375" style="87" bestFit="1" customWidth="1"/>
    <col min="3269" max="3269" width="1.7109375" style="87" customWidth="1"/>
    <col min="3270" max="3270" width="13.7109375" style="87" customWidth="1"/>
    <col min="3271" max="3271" width="1.7109375" style="87" customWidth="1"/>
    <col min="3272" max="3272" width="13.7109375" style="87" customWidth="1"/>
    <col min="3273" max="3273" width="1.7109375" style="87" customWidth="1"/>
    <col min="3274" max="3274" width="13.7109375" style="87" customWidth="1"/>
    <col min="3275" max="3275" width="1.7109375" style="87" customWidth="1"/>
    <col min="3276" max="3276" width="13.7109375" style="87" customWidth="1"/>
    <col min="3277" max="3277" width="10.7109375" style="87" bestFit="1" customWidth="1"/>
    <col min="3278" max="3520" width="9" style="87"/>
    <col min="3521" max="3522" width="1.7109375" style="87" customWidth="1"/>
    <col min="3523" max="3523" width="62.5703125" style="87" customWidth="1"/>
    <col min="3524" max="3524" width="8.7109375" style="87" bestFit="1" customWidth="1"/>
    <col min="3525" max="3525" width="1.7109375" style="87" customWidth="1"/>
    <col min="3526" max="3526" width="13.7109375" style="87" customWidth="1"/>
    <col min="3527" max="3527" width="1.7109375" style="87" customWidth="1"/>
    <col min="3528" max="3528" width="13.7109375" style="87" customWidth="1"/>
    <col min="3529" max="3529" width="1.7109375" style="87" customWidth="1"/>
    <col min="3530" max="3530" width="13.7109375" style="87" customWidth="1"/>
    <col min="3531" max="3531" width="1.7109375" style="87" customWidth="1"/>
    <col min="3532" max="3532" width="13.7109375" style="87" customWidth="1"/>
    <col min="3533" max="3533" width="10.7109375" style="87" bestFit="1" customWidth="1"/>
    <col min="3534" max="3776" width="9" style="87"/>
    <col min="3777" max="3778" width="1.7109375" style="87" customWidth="1"/>
    <col min="3779" max="3779" width="62.5703125" style="87" customWidth="1"/>
    <col min="3780" max="3780" width="8.7109375" style="87" bestFit="1" customWidth="1"/>
    <col min="3781" max="3781" width="1.7109375" style="87" customWidth="1"/>
    <col min="3782" max="3782" width="13.7109375" style="87" customWidth="1"/>
    <col min="3783" max="3783" width="1.7109375" style="87" customWidth="1"/>
    <col min="3784" max="3784" width="13.7109375" style="87" customWidth="1"/>
    <col min="3785" max="3785" width="1.7109375" style="87" customWidth="1"/>
    <col min="3786" max="3786" width="13.7109375" style="87" customWidth="1"/>
    <col min="3787" max="3787" width="1.7109375" style="87" customWidth="1"/>
    <col min="3788" max="3788" width="13.7109375" style="87" customWidth="1"/>
    <col min="3789" max="3789" width="10.7109375" style="87" bestFit="1" customWidth="1"/>
    <col min="3790" max="4032" width="9" style="87"/>
    <col min="4033" max="4034" width="1.7109375" style="87" customWidth="1"/>
    <col min="4035" max="4035" width="62.5703125" style="87" customWidth="1"/>
    <col min="4036" max="4036" width="8.7109375" style="87" bestFit="1" customWidth="1"/>
    <col min="4037" max="4037" width="1.7109375" style="87" customWidth="1"/>
    <col min="4038" max="4038" width="13.7109375" style="87" customWidth="1"/>
    <col min="4039" max="4039" width="1.7109375" style="87" customWidth="1"/>
    <col min="4040" max="4040" width="13.7109375" style="87" customWidth="1"/>
    <col min="4041" max="4041" width="1.7109375" style="87" customWidth="1"/>
    <col min="4042" max="4042" width="13.7109375" style="87" customWidth="1"/>
    <col min="4043" max="4043" width="1.7109375" style="87" customWidth="1"/>
    <col min="4044" max="4044" width="13.7109375" style="87" customWidth="1"/>
    <col min="4045" max="4045" width="10.7109375" style="87" bestFit="1" customWidth="1"/>
    <col min="4046" max="4288" width="9" style="87"/>
    <col min="4289" max="4290" width="1.7109375" style="87" customWidth="1"/>
    <col min="4291" max="4291" width="62.5703125" style="87" customWidth="1"/>
    <col min="4292" max="4292" width="8.7109375" style="87" bestFit="1" customWidth="1"/>
    <col min="4293" max="4293" width="1.7109375" style="87" customWidth="1"/>
    <col min="4294" max="4294" width="13.7109375" style="87" customWidth="1"/>
    <col min="4295" max="4295" width="1.7109375" style="87" customWidth="1"/>
    <col min="4296" max="4296" width="13.7109375" style="87" customWidth="1"/>
    <col min="4297" max="4297" width="1.7109375" style="87" customWidth="1"/>
    <col min="4298" max="4298" width="13.7109375" style="87" customWidth="1"/>
    <col min="4299" max="4299" width="1.7109375" style="87" customWidth="1"/>
    <col min="4300" max="4300" width="13.7109375" style="87" customWidth="1"/>
    <col min="4301" max="4301" width="10.7109375" style="87" bestFit="1" customWidth="1"/>
    <col min="4302" max="4544" width="9" style="87"/>
    <col min="4545" max="4546" width="1.7109375" style="87" customWidth="1"/>
    <col min="4547" max="4547" width="62.5703125" style="87" customWidth="1"/>
    <col min="4548" max="4548" width="8.7109375" style="87" bestFit="1" customWidth="1"/>
    <col min="4549" max="4549" width="1.7109375" style="87" customWidth="1"/>
    <col min="4550" max="4550" width="13.7109375" style="87" customWidth="1"/>
    <col min="4551" max="4551" width="1.7109375" style="87" customWidth="1"/>
    <col min="4552" max="4552" width="13.7109375" style="87" customWidth="1"/>
    <col min="4553" max="4553" width="1.7109375" style="87" customWidth="1"/>
    <col min="4554" max="4554" width="13.7109375" style="87" customWidth="1"/>
    <col min="4555" max="4555" width="1.7109375" style="87" customWidth="1"/>
    <col min="4556" max="4556" width="13.7109375" style="87" customWidth="1"/>
    <col min="4557" max="4557" width="10.7109375" style="87" bestFit="1" customWidth="1"/>
    <col min="4558" max="4800" width="9" style="87"/>
    <col min="4801" max="4802" width="1.7109375" style="87" customWidth="1"/>
    <col min="4803" max="4803" width="62.5703125" style="87" customWidth="1"/>
    <col min="4804" max="4804" width="8.7109375" style="87" bestFit="1" customWidth="1"/>
    <col min="4805" max="4805" width="1.7109375" style="87" customWidth="1"/>
    <col min="4806" max="4806" width="13.7109375" style="87" customWidth="1"/>
    <col min="4807" max="4807" width="1.7109375" style="87" customWidth="1"/>
    <col min="4808" max="4808" width="13.7109375" style="87" customWidth="1"/>
    <col min="4809" max="4809" width="1.7109375" style="87" customWidth="1"/>
    <col min="4810" max="4810" width="13.7109375" style="87" customWidth="1"/>
    <col min="4811" max="4811" width="1.7109375" style="87" customWidth="1"/>
    <col min="4812" max="4812" width="13.7109375" style="87" customWidth="1"/>
    <col min="4813" max="4813" width="10.7109375" style="87" bestFit="1" customWidth="1"/>
    <col min="4814" max="5056" width="9" style="87"/>
    <col min="5057" max="5058" width="1.7109375" style="87" customWidth="1"/>
    <col min="5059" max="5059" width="62.5703125" style="87" customWidth="1"/>
    <col min="5060" max="5060" width="8.7109375" style="87" bestFit="1" customWidth="1"/>
    <col min="5061" max="5061" width="1.7109375" style="87" customWidth="1"/>
    <col min="5062" max="5062" width="13.7109375" style="87" customWidth="1"/>
    <col min="5063" max="5063" width="1.7109375" style="87" customWidth="1"/>
    <col min="5064" max="5064" width="13.7109375" style="87" customWidth="1"/>
    <col min="5065" max="5065" width="1.7109375" style="87" customWidth="1"/>
    <col min="5066" max="5066" width="13.7109375" style="87" customWidth="1"/>
    <col min="5067" max="5067" width="1.7109375" style="87" customWidth="1"/>
    <col min="5068" max="5068" width="13.7109375" style="87" customWidth="1"/>
    <col min="5069" max="5069" width="10.7109375" style="87" bestFit="1" customWidth="1"/>
    <col min="5070" max="5312" width="9" style="87"/>
    <col min="5313" max="5314" width="1.7109375" style="87" customWidth="1"/>
    <col min="5315" max="5315" width="62.5703125" style="87" customWidth="1"/>
    <col min="5316" max="5316" width="8.7109375" style="87" bestFit="1" customWidth="1"/>
    <col min="5317" max="5317" width="1.7109375" style="87" customWidth="1"/>
    <col min="5318" max="5318" width="13.7109375" style="87" customWidth="1"/>
    <col min="5319" max="5319" width="1.7109375" style="87" customWidth="1"/>
    <col min="5320" max="5320" width="13.7109375" style="87" customWidth="1"/>
    <col min="5321" max="5321" width="1.7109375" style="87" customWidth="1"/>
    <col min="5322" max="5322" width="13.7109375" style="87" customWidth="1"/>
    <col min="5323" max="5323" width="1.7109375" style="87" customWidth="1"/>
    <col min="5324" max="5324" width="13.7109375" style="87" customWidth="1"/>
    <col min="5325" max="5325" width="10.7109375" style="87" bestFit="1" customWidth="1"/>
    <col min="5326" max="5568" width="9" style="87"/>
    <col min="5569" max="5570" width="1.7109375" style="87" customWidth="1"/>
    <col min="5571" max="5571" width="62.5703125" style="87" customWidth="1"/>
    <col min="5572" max="5572" width="8.7109375" style="87" bestFit="1" customWidth="1"/>
    <col min="5573" max="5573" width="1.7109375" style="87" customWidth="1"/>
    <col min="5574" max="5574" width="13.7109375" style="87" customWidth="1"/>
    <col min="5575" max="5575" width="1.7109375" style="87" customWidth="1"/>
    <col min="5576" max="5576" width="13.7109375" style="87" customWidth="1"/>
    <col min="5577" max="5577" width="1.7109375" style="87" customWidth="1"/>
    <col min="5578" max="5578" width="13.7109375" style="87" customWidth="1"/>
    <col min="5579" max="5579" width="1.7109375" style="87" customWidth="1"/>
    <col min="5580" max="5580" width="13.7109375" style="87" customWidth="1"/>
    <col min="5581" max="5581" width="10.7109375" style="87" bestFit="1" customWidth="1"/>
    <col min="5582" max="5824" width="9" style="87"/>
    <col min="5825" max="5826" width="1.7109375" style="87" customWidth="1"/>
    <col min="5827" max="5827" width="62.5703125" style="87" customWidth="1"/>
    <col min="5828" max="5828" width="8.7109375" style="87" bestFit="1" customWidth="1"/>
    <col min="5829" max="5829" width="1.7109375" style="87" customWidth="1"/>
    <col min="5830" max="5830" width="13.7109375" style="87" customWidth="1"/>
    <col min="5831" max="5831" width="1.7109375" style="87" customWidth="1"/>
    <col min="5832" max="5832" width="13.7109375" style="87" customWidth="1"/>
    <col min="5833" max="5833" width="1.7109375" style="87" customWidth="1"/>
    <col min="5834" max="5834" width="13.7109375" style="87" customWidth="1"/>
    <col min="5835" max="5835" width="1.7109375" style="87" customWidth="1"/>
    <col min="5836" max="5836" width="13.7109375" style="87" customWidth="1"/>
    <col min="5837" max="5837" width="10.7109375" style="87" bestFit="1" customWidth="1"/>
    <col min="5838" max="6080" width="9" style="87"/>
    <col min="6081" max="6082" width="1.7109375" style="87" customWidth="1"/>
    <col min="6083" max="6083" width="62.5703125" style="87" customWidth="1"/>
    <col min="6084" max="6084" width="8.7109375" style="87" bestFit="1" customWidth="1"/>
    <col min="6085" max="6085" width="1.7109375" style="87" customWidth="1"/>
    <col min="6086" max="6086" width="13.7109375" style="87" customWidth="1"/>
    <col min="6087" max="6087" width="1.7109375" style="87" customWidth="1"/>
    <col min="6088" max="6088" width="13.7109375" style="87" customWidth="1"/>
    <col min="6089" max="6089" width="1.7109375" style="87" customWidth="1"/>
    <col min="6090" max="6090" width="13.7109375" style="87" customWidth="1"/>
    <col min="6091" max="6091" width="1.7109375" style="87" customWidth="1"/>
    <col min="6092" max="6092" width="13.7109375" style="87" customWidth="1"/>
    <col min="6093" max="6093" width="10.7109375" style="87" bestFit="1" customWidth="1"/>
    <col min="6094" max="6336" width="9" style="87"/>
    <col min="6337" max="6338" width="1.7109375" style="87" customWidth="1"/>
    <col min="6339" max="6339" width="62.5703125" style="87" customWidth="1"/>
    <col min="6340" max="6340" width="8.7109375" style="87" bestFit="1" customWidth="1"/>
    <col min="6341" max="6341" width="1.7109375" style="87" customWidth="1"/>
    <col min="6342" max="6342" width="13.7109375" style="87" customWidth="1"/>
    <col min="6343" max="6343" width="1.7109375" style="87" customWidth="1"/>
    <col min="6344" max="6344" width="13.7109375" style="87" customWidth="1"/>
    <col min="6345" max="6345" width="1.7109375" style="87" customWidth="1"/>
    <col min="6346" max="6346" width="13.7109375" style="87" customWidth="1"/>
    <col min="6347" max="6347" width="1.7109375" style="87" customWidth="1"/>
    <col min="6348" max="6348" width="13.7109375" style="87" customWidth="1"/>
    <col min="6349" max="6349" width="10.7109375" style="87" bestFit="1" customWidth="1"/>
    <col min="6350" max="6592" width="9" style="87"/>
    <col min="6593" max="6594" width="1.7109375" style="87" customWidth="1"/>
    <col min="6595" max="6595" width="62.5703125" style="87" customWidth="1"/>
    <col min="6596" max="6596" width="8.7109375" style="87" bestFit="1" customWidth="1"/>
    <col min="6597" max="6597" width="1.7109375" style="87" customWidth="1"/>
    <col min="6598" max="6598" width="13.7109375" style="87" customWidth="1"/>
    <col min="6599" max="6599" width="1.7109375" style="87" customWidth="1"/>
    <col min="6600" max="6600" width="13.7109375" style="87" customWidth="1"/>
    <col min="6601" max="6601" width="1.7109375" style="87" customWidth="1"/>
    <col min="6602" max="6602" width="13.7109375" style="87" customWidth="1"/>
    <col min="6603" max="6603" width="1.7109375" style="87" customWidth="1"/>
    <col min="6604" max="6604" width="13.7109375" style="87" customWidth="1"/>
    <col min="6605" max="6605" width="10.7109375" style="87" bestFit="1" customWidth="1"/>
    <col min="6606" max="6848" width="9" style="87"/>
    <col min="6849" max="6850" width="1.7109375" style="87" customWidth="1"/>
    <col min="6851" max="6851" width="62.5703125" style="87" customWidth="1"/>
    <col min="6852" max="6852" width="8.7109375" style="87" bestFit="1" customWidth="1"/>
    <col min="6853" max="6853" width="1.7109375" style="87" customWidth="1"/>
    <col min="6854" max="6854" width="13.7109375" style="87" customWidth="1"/>
    <col min="6855" max="6855" width="1.7109375" style="87" customWidth="1"/>
    <col min="6856" max="6856" width="13.7109375" style="87" customWidth="1"/>
    <col min="6857" max="6857" width="1.7109375" style="87" customWidth="1"/>
    <col min="6858" max="6858" width="13.7109375" style="87" customWidth="1"/>
    <col min="6859" max="6859" width="1.7109375" style="87" customWidth="1"/>
    <col min="6860" max="6860" width="13.7109375" style="87" customWidth="1"/>
    <col min="6861" max="6861" width="10.7109375" style="87" bestFit="1" customWidth="1"/>
    <col min="6862" max="7104" width="9" style="87"/>
    <col min="7105" max="7106" width="1.7109375" style="87" customWidth="1"/>
    <col min="7107" max="7107" width="62.5703125" style="87" customWidth="1"/>
    <col min="7108" max="7108" width="8.7109375" style="87" bestFit="1" customWidth="1"/>
    <col min="7109" max="7109" width="1.7109375" style="87" customWidth="1"/>
    <col min="7110" max="7110" width="13.7109375" style="87" customWidth="1"/>
    <col min="7111" max="7111" width="1.7109375" style="87" customWidth="1"/>
    <col min="7112" max="7112" width="13.7109375" style="87" customWidth="1"/>
    <col min="7113" max="7113" width="1.7109375" style="87" customWidth="1"/>
    <col min="7114" max="7114" width="13.7109375" style="87" customWidth="1"/>
    <col min="7115" max="7115" width="1.7109375" style="87" customWidth="1"/>
    <col min="7116" max="7116" width="13.7109375" style="87" customWidth="1"/>
    <col min="7117" max="7117" width="10.7109375" style="87" bestFit="1" customWidth="1"/>
    <col min="7118" max="7360" width="9" style="87"/>
    <col min="7361" max="7362" width="1.7109375" style="87" customWidth="1"/>
    <col min="7363" max="7363" width="62.5703125" style="87" customWidth="1"/>
    <col min="7364" max="7364" width="8.7109375" style="87" bestFit="1" customWidth="1"/>
    <col min="7365" max="7365" width="1.7109375" style="87" customWidth="1"/>
    <col min="7366" max="7366" width="13.7109375" style="87" customWidth="1"/>
    <col min="7367" max="7367" width="1.7109375" style="87" customWidth="1"/>
    <col min="7368" max="7368" width="13.7109375" style="87" customWidth="1"/>
    <col min="7369" max="7369" width="1.7109375" style="87" customWidth="1"/>
    <col min="7370" max="7370" width="13.7109375" style="87" customWidth="1"/>
    <col min="7371" max="7371" width="1.7109375" style="87" customWidth="1"/>
    <col min="7372" max="7372" width="13.7109375" style="87" customWidth="1"/>
    <col min="7373" max="7373" width="10.7109375" style="87" bestFit="1" customWidth="1"/>
    <col min="7374" max="7616" width="9" style="87"/>
    <col min="7617" max="7618" width="1.7109375" style="87" customWidth="1"/>
    <col min="7619" max="7619" width="62.5703125" style="87" customWidth="1"/>
    <col min="7620" max="7620" width="8.7109375" style="87" bestFit="1" customWidth="1"/>
    <col min="7621" max="7621" width="1.7109375" style="87" customWidth="1"/>
    <col min="7622" max="7622" width="13.7109375" style="87" customWidth="1"/>
    <col min="7623" max="7623" width="1.7109375" style="87" customWidth="1"/>
    <col min="7624" max="7624" width="13.7109375" style="87" customWidth="1"/>
    <col min="7625" max="7625" width="1.7109375" style="87" customWidth="1"/>
    <col min="7626" max="7626" width="13.7109375" style="87" customWidth="1"/>
    <col min="7627" max="7627" width="1.7109375" style="87" customWidth="1"/>
    <col min="7628" max="7628" width="13.7109375" style="87" customWidth="1"/>
    <col min="7629" max="7629" width="10.7109375" style="87" bestFit="1" customWidth="1"/>
    <col min="7630" max="7872" width="9" style="87"/>
    <col min="7873" max="7874" width="1.7109375" style="87" customWidth="1"/>
    <col min="7875" max="7875" width="62.5703125" style="87" customWidth="1"/>
    <col min="7876" max="7876" width="8.7109375" style="87" bestFit="1" customWidth="1"/>
    <col min="7877" max="7877" width="1.7109375" style="87" customWidth="1"/>
    <col min="7878" max="7878" width="13.7109375" style="87" customWidth="1"/>
    <col min="7879" max="7879" width="1.7109375" style="87" customWidth="1"/>
    <col min="7880" max="7880" width="13.7109375" style="87" customWidth="1"/>
    <col min="7881" max="7881" width="1.7109375" style="87" customWidth="1"/>
    <col min="7882" max="7882" width="13.7109375" style="87" customWidth="1"/>
    <col min="7883" max="7883" width="1.7109375" style="87" customWidth="1"/>
    <col min="7884" max="7884" width="13.7109375" style="87" customWidth="1"/>
    <col min="7885" max="7885" width="10.7109375" style="87" bestFit="1" customWidth="1"/>
    <col min="7886" max="8128" width="9" style="87"/>
    <col min="8129" max="8130" width="1.7109375" style="87" customWidth="1"/>
    <col min="8131" max="8131" width="62.5703125" style="87" customWidth="1"/>
    <col min="8132" max="8132" width="8.7109375" style="87" bestFit="1" customWidth="1"/>
    <col min="8133" max="8133" width="1.7109375" style="87" customWidth="1"/>
    <col min="8134" max="8134" width="13.7109375" style="87" customWidth="1"/>
    <col min="8135" max="8135" width="1.7109375" style="87" customWidth="1"/>
    <col min="8136" max="8136" width="13.7109375" style="87" customWidth="1"/>
    <col min="8137" max="8137" width="1.7109375" style="87" customWidth="1"/>
    <col min="8138" max="8138" width="13.7109375" style="87" customWidth="1"/>
    <col min="8139" max="8139" width="1.7109375" style="87" customWidth="1"/>
    <col min="8140" max="8140" width="13.7109375" style="87" customWidth="1"/>
    <col min="8141" max="8141" width="10.7109375" style="87" bestFit="1" customWidth="1"/>
    <col min="8142" max="8384" width="9" style="87"/>
    <col min="8385" max="8386" width="1.7109375" style="87" customWidth="1"/>
    <col min="8387" max="8387" width="62.5703125" style="87" customWidth="1"/>
    <col min="8388" max="8388" width="8.7109375" style="87" bestFit="1" customWidth="1"/>
    <col min="8389" max="8389" width="1.7109375" style="87" customWidth="1"/>
    <col min="8390" max="8390" width="13.7109375" style="87" customWidth="1"/>
    <col min="8391" max="8391" width="1.7109375" style="87" customWidth="1"/>
    <col min="8392" max="8392" width="13.7109375" style="87" customWidth="1"/>
    <col min="8393" max="8393" width="1.7109375" style="87" customWidth="1"/>
    <col min="8394" max="8394" width="13.7109375" style="87" customWidth="1"/>
    <col min="8395" max="8395" width="1.7109375" style="87" customWidth="1"/>
    <col min="8396" max="8396" width="13.7109375" style="87" customWidth="1"/>
    <col min="8397" max="8397" width="10.7109375" style="87" bestFit="1" customWidth="1"/>
    <col min="8398" max="8640" width="9" style="87"/>
    <col min="8641" max="8642" width="1.7109375" style="87" customWidth="1"/>
    <col min="8643" max="8643" width="62.5703125" style="87" customWidth="1"/>
    <col min="8644" max="8644" width="8.7109375" style="87" bestFit="1" customWidth="1"/>
    <col min="8645" max="8645" width="1.7109375" style="87" customWidth="1"/>
    <col min="8646" max="8646" width="13.7109375" style="87" customWidth="1"/>
    <col min="8647" max="8647" width="1.7109375" style="87" customWidth="1"/>
    <col min="8648" max="8648" width="13.7109375" style="87" customWidth="1"/>
    <col min="8649" max="8649" width="1.7109375" style="87" customWidth="1"/>
    <col min="8650" max="8650" width="13.7109375" style="87" customWidth="1"/>
    <col min="8651" max="8651" width="1.7109375" style="87" customWidth="1"/>
    <col min="8652" max="8652" width="13.7109375" style="87" customWidth="1"/>
    <col min="8653" max="8653" width="10.7109375" style="87" bestFit="1" customWidth="1"/>
    <col min="8654" max="8896" width="9" style="87"/>
    <col min="8897" max="8898" width="1.7109375" style="87" customWidth="1"/>
    <col min="8899" max="8899" width="62.5703125" style="87" customWidth="1"/>
    <col min="8900" max="8900" width="8.7109375" style="87" bestFit="1" customWidth="1"/>
    <col min="8901" max="8901" width="1.7109375" style="87" customWidth="1"/>
    <col min="8902" max="8902" width="13.7109375" style="87" customWidth="1"/>
    <col min="8903" max="8903" width="1.7109375" style="87" customWidth="1"/>
    <col min="8904" max="8904" width="13.7109375" style="87" customWidth="1"/>
    <col min="8905" max="8905" width="1.7109375" style="87" customWidth="1"/>
    <col min="8906" max="8906" width="13.7109375" style="87" customWidth="1"/>
    <col min="8907" max="8907" width="1.7109375" style="87" customWidth="1"/>
    <col min="8908" max="8908" width="13.7109375" style="87" customWidth="1"/>
    <col min="8909" max="8909" width="10.7109375" style="87" bestFit="1" customWidth="1"/>
    <col min="8910" max="9152" width="9" style="87"/>
    <col min="9153" max="9154" width="1.7109375" style="87" customWidth="1"/>
    <col min="9155" max="9155" width="62.5703125" style="87" customWidth="1"/>
    <col min="9156" max="9156" width="8.7109375" style="87" bestFit="1" customWidth="1"/>
    <col min="9157" max="9157" width="1.7109375" style="87" customWidth="1"/>
    <col min="9158" max="9158" width="13.7109375" style="87" customWidth="1"/>
    <col min="9159" max="9159" width="1.7109375" style="87" customWidth="1"/>
    <col min="9160" max="9160" width="13.7109375" style="87" customWidth="1"/>
    <col min="9161" max="9161" width="1.7109375" style="87" customWidth="1"/>
    <col min="9162" max="9162" width="13.7109375" style="87" customWidth="1"/>
    <col min="9163" max="9163" width="1.7109375" style="87" customWidth="1"/>
    <col min="9164" max="9164" width="13.7109375" style="87" customWidth="1"/>
    <col min="9165" max="9165" width="10.7109375" style="87" bestFit="1" customWidth="1"/>
    <col min="9166" max="9408" width="9" style="87"/>
    <col min="9409" max="9410" width="1.7109375" style="87" customWidth="1"/>
    <col min="9411" max="9411" width="62.5703125" style="87" customWidth="1"/>
    <col min="9412" max="9412" width="8.7109375" style="87" bestFit="1" customWidth="1"/>
    <col min="9413" max="9413" width="1.7109375" style="87" customWidth="1"/>
    <col min="9414" max="9414" width="13.7109375" style="87" customWidth="1"/>
    <col min="9415" max="9415" width="1.7109375" style="87" customWidth="1"/>
    <col min="9416" max="9416" width="13.7109375" style="87" customWidth="1"/>
    <col min="9417" max="9417" width="1.7109375" style="87" customWidth="1"/>
    <col min="9418" max="9418" width="13.7109375" style="87" customWidth="1"/>
    <col min="9419" max="9419" width="1.7109375" style="87" customWidth="1"/>
    <col min="9420" max="9420" width="13.7109375" style="87" customWidth="1"/>
    <col min="9421" max="9421" width="10.7109375" style="87" bestFit="1" customWidth="1"/>
    <col min="9422" max="9664" width="9" style="87"/>
    <col min="9665" max="9666" width="1.7109375" style="87" customWidth="1"/>
    <col min="9667" max="9667" width="62.5703125" style="87" customWidth="1"/>
    <col min="9668" max="9668" width="8.7109375" style="87" bestFit="1" customWidth="1"/>
    <col min="9669" max="9669" width="1.7109375" style="87" customWidth="1"/>
    <col min="9670" max="9670" width="13.7109375" style="87" customWidth="1"/>
    <col min="9671" max="9671" width="1.7109375" style="87" customWidth="1"/>
    <col min="9672" max="9672" width="13.7109375" style="87" customWidth="1"/>
    <col min="9673" max="9673" width="1.7109375" style="87" customWidth="1"/>
    <col min="9674" max="9674" width="13.7109375" style="87" customWidth="1"/>
    <col min="9675" max="9675" width="1.7109375" style="87" customWidth="1"/>
    <col min="9676" max="9676" width="13.7109375" style="87" customWidth="1"/>
    <col min="9677" max="9677" width="10.7109375" style="87" bestFit="1" customWidth="1"/>
    <col min="9678" max="9920" width="9" style="87"/>
    <col min="9921" max="9922" width="1.7109375" style="87" customWidth="1"/>
    <col min="9923" max="9923" width="62.5703125" style="87" customWidth="1"/>
    <col min="9924" max="9924" width="8.7109375" style="87" bestFit="1" customWidth="1"/>
    <col min="9925" max="9925" width="1.7109375" style="87" customWidth="1"/>
    <col min="9926" max="9926" width="13.7109375" style="87" customWidth="1"/>
    <col min="9927" max="9927" width="1.7109375" style="87" customWidth="1"/>
    <col min="9928" max="9928" width="13.7109375" style="87" customWidth="1"/>
    <col min="9929" max="9929" width="1.7109375" style="87" customWidth="1"/>
    <col min="9930" max="9930" width="13.7109375" style="87" customWidth="1"/>
    <col min="9931" max="9931" width="1.7109375" style="87" customWidth="1"/>
    <col min="9932" max="9932" width="13.7109375" style="87" customWidth="1"/>
    <col min="9933" max="9933" width="10.7109375" style="87" bestFit="1" customWidth="1"/>
    <col min="9934" max="10176" width="9" style="87"/>
    <col min="10177" max="10178" width="1.7109375" style="87" customWidth="1"/>
    <col min="10179" max="10179" width="62.5703125" style="87" customWidth="1"/>
    <col min="10180" max="10180" width="8.7109375" style="87" bestFit="1" customWidth="1"/>
    <col min="10181" max="10181" width="1.7109375" style="87" customWidth="1"/>
    <col min="10182" max="10182" width="13.7109375" style="87" customWidth="1"/>
    <col min="10183" max="10183" width="1.7109375" style="87" customWidth="1"/>
    <col min="10184" max="10184" width="13.7109375" style="87" customWidth="1"/>
    <col min="10185" max="10185" width="1.7109375" style="87" customWidth="1"/>
    <col min="10186" max="10186" width="13.7109375" style="87" customWidth="1"/>
    <col min="10187" max="10187" width="1.7109375" style="87" customWidth="1"/>
    <col min="10188" max="10188" width="13.7109375" style="87" customWidth="1"/>
    <col min="10189" max="10189" width="10.7109375" style="87" bestFit="1" customWidth="1"/>
    <col min="10190" max="10432" width="9" style="87"/>
    <col min="10433" max="10434" width="1.7109375" style="87" customWidth="1"/>
    <col min="10435" max="10435" width="62.5703125" style="87" customWidth="1"/>
    <col min="10436" max="10436" width="8.7109375" style="87" bestFit="1" customWidth="1"/>
    <col min="10437" max="10437" width="1.7109375" style="87" customWidth="1"/>
    <col min="10438" max="10438" width="13.7109375" style="87" customWidth="1"/>
    <col min="10439" max="10439" width="1.7109375" style="87" customWidth="1"/>
    <col min="10440" max="10440" width="13.7109375" style="87" customWidth="1"/>
    <col min="10441" max="10441" width="1.7109375" style="87" customWidth="1"/>
    <col min="10442" max="10442" width="13.7109375" style="87" customWidth="1"/>
    <col min="10443" max="10443" width="1.7109375" style="87" customWidth="1"/>
    <col min="10444" max="10444" width="13.7109375" style="87" customWidth="1"/>
    <col min="10445" max="10445" width="10.7109375" style="87" bestFit="1" customWidth="1"/>
    <col min="10446" max="10688" width="9" style="87"/>
    <col min="10689" max="10690" width="1.7109375" style="87" customWidth="1"/>
    <col min="10691" max="10691" width="62.5703125" style="87" customWidth="1"/>
    <col min="10692" max="10692" width="8.7109375" style="87" bestFit="1" customWidth="1"/>
    <col min="10693" max="10693" width="1.7109375" style="87" customWidth="1"/>
    <col min="10694" max="10694" width="13.7109375" style="87" customWidth="1"/>
    <col min="10695" max="10695" width="1.7109375" style="87" customWidth="1"/>
    <col min="10696" max="10696" width="13.7109375" style="87" customWidth="1"/>
    <col min="10697" max="10697" width="1.7109375" style="87" customWidth="1"/>
    <col min="10698" max="10698" width="13.7109375" style="87" customWidth="1"/>
    <col min="10699" max="10699" width="1.7109375" style="87" customWidth="1"/>
    <col min="10700" max="10700" width="13.7109375" style="87" customWidth="1"/>
    <col min="10701" max="10701" width="10.7109375" style="87" bestFit="1" customWidth="1"/>
    <col min="10702" max="10944" width="9" style="87"/>
    <col min="10945" max="10946" width="1.7109375" style="87" customWidth="1"/>
    <col min="10947" max="10947" width="62.5703125" style="87" customWidth="1"/>
    <col min="10948" max="10948" width="8.7109375" style="87" bestFit="1" customWidth="1"/>
    <col min="10949" max="10949" width="1.7109375" style="87" customWidth="1"/>
    <col min="10950" max="10950" width="13.7109375" style="87" customWidth="1"/>
    <col min="10951" max="10951" width="1.7109375" style="87" customWidth="1"/>
    <col min="10952" max="10952" width="13.7109375" style="87" customWidth="1"/>
    <col min="10953" max="10953" width="1.7109375" style="87" customWidth="1"/>
    <col min="10954" max="10954" width="13.7109375" style="87" customWidth="1"/>
    <col min="10955" max="10955" width="1.7109375" style="87" customWidth="1"/>
    <col min="10956" max="10956" width="13.7109375" style="87" customWidth="1"/>
    <col min="10957" max="10957" width="10.7109375" style="87" bestFit="1" customWidth="1"/>
    <col min="10958" max="11200" width="9" style="87"/>
    <col min="11201" max="11202" width="1.7109375" style="87" customWidth="1"/>
    <col min="11203" max="11203" width="62.5703125" style="87" customWidth="1"/>
    <col min="11204" max="11204" width="8.7109375" style="87" bestFit="1" customWidth="1"/>
    <col min="11205" max="11205" width="1.7109375" style="87" customWidth="1"/>
    <col min="11206" max="11206" width="13.7109375" style="87" customWidth="1"/>
    <col min="11207" max="11207" width="1.7109375" style="87" customWidth="1"/>
    <col min="11208" max="11208" width="13.7109375" style="87" customWidth="1"/>
    <col min="11209" max="11209" width="1.7109375" style="87" customWidth="1"/>
    <col min="11210" max="11210" width="13.7109375" style="87" customWidth="1"/>
    <col min="11211" max="11211" width="1.7109375" style="87" customWidth="1"/>
    <col min="11212" max="11212" width="13.7109375" style="87" customWidth="1"/>
    <col min="11213" max="11213" width="10.7109375" style="87" bestFit="1" customWidth="1"/>
    <col min="11214" max="11456" width="9" style="87"/>
    <col min="11457" max="11458" width="1.7109375" style="87" customWidth="1"/>
    <col min="11459" max="11459" width="62.5703125" style="87" customWidth="1"/>
    <col min="11460" max="11460" width="8.7109375" style="87" bestFit="1" customWidth="1"/>
    <col min="11461" max="11461" width="1.7109375" style="87" customWidth="1"/>
    <col min="11462" max="11462" width="13.7109375" style="87" customWidth="1"/>
    <col min="11463" max="11463" width="1.7109375" style="87" customWidth="1"/>
    <col min="11464" max="11464" width="13.7109375" style="87" customWidth="1"/>
    <col min="11465" max="11465" width="1.7109375" style="87" customWidth="1"/>
    <col min="11466" max="11466" width="13.7109375" style="87" customWidth="1"/>
    <col min="11467" max="11467" width="1.7109375" style="87" customWidth="1"/>
    <col min="11468" max="11468" width="13.7109375" style="87" customWidth="1"/>
    <col min="11469" max="11469" width="10.7109375" style="87" bestFit="1" customWidth="1"/>
    <col min="11470" max="11712" width="9" style="87"/>
    <col min="11713" max="11714" width="1.7109375" style="87" customWidth="1"/>
    <col min="11715" max="11715" width="62.5703125" style="87" customWidth="1"/>
    <col min="11716" max="11716" width="8.7109375" style="87" bestFit="1" customWidth="1"/>
    <col min="11717" max="11717" width="1.7109375" style="87" customWidth="1"/>
    <col min="11718" max="11718" width="13.7109375" style="87" customWidth="1"/>
    <col min="11719" max="11719" width="1.7109375" style="87" customWidth="1"/>
    <col min="11720" max="11720" width="13.7109375" style="87" customWidth="1"/>
    <col min="11721" max="11721" width="1.7109375" style="87" customWidth="1"/>
    <col min="11722" max="11722" width="13.7109375" style="87" customWidth="1"/>
    <col min="11723" max="11723" width="1.7109375" style="87" customWidth="1"/>
    <col min="11724" max="11724" width="13.7109375" style="87" customWidth="1"/>
    <col min="11725" max="11725" width="10.7109375" style="87" bestFit="1" customWidth="1"/>
    <col min="11726" max="11968" width="9" style="87"/>
    <col min="11969" max="11970" width="1.7109375" style="87" customWidth="1"/>
    <col min="11971" max="11971" width="62.5703125" style="87" customWidth="1"/>
    <col min="11972" max="11972" width="8.7109375" style="87" bestFit="1" customWidth="1"/>
    <col min="11973" max="11973" width="1.7109375" style="87" customWidth="1"/>
    <col min="11974" max="11974" width="13.7109375" style="87" customWidth="1"/>
    <col min="11975" max="11975" width="1.7109375" style="87" customWidth="1"/>
    <col min="11976" max="11976" width="13.7109375" style="87" customWidth="1"/>
    <col min="11977" max="11977" width="1.7109375" style="87" customWidth="1"/>
    <col min="11978" max="11978" width="13.7109375" style="87" customWidth="1"/>
    <col min="11979" max="11979" width="1.7109375" style="87" customWidth="1"/>
    <col min="11980" max="11980" width="13.7109375" style="87" customWidth="1"/>
    <col min="11981" max="11981" width="10.7109375" style="87" bestFit="1" customWidth="1"/>
    <col min="11982" max="12224" width="9" style="87"/>
    <col min="12225" max="12226" width="1.7109375" style="87" customWidth="1"/>
    <col min="12227" max="12227" width="62.5703125" style="87" customWidth="1"/>
    <col min="12228" max="12228" width="8.7109375" style="87" bestFit="1" customWidth="1"/>
    <col min="12229" max="12229" width="1.7109375" style="87" customWidth="1"/>
    <col min="12230" max="12230" width="13.7109375" style="87" customWidth="1"/>
    <col min="12231" max="12231" width="1.7109375" style="87" customWidth="1"/>
    <col min="12232" max="12232" width="13.7109375" style="87" customWidth="1"/>
    <col min="12233" max="12233" width="1.7109375" style="87" customWidth="1"/>
    <col min="12234" max="12234" width="13.7109375" style="87" customWidth="1"/>
    <col min="12235" max="12235" width="1.7109375" style="87" customWidth="1"/>
    <col min="12236" max="12236" width="13.7109375" style="87" customWidth="1"/>
    <col min="12237" max="12237" width="10.7109375" style="87" bestFit="1" customWidth="1"/>
    <col min="12238" max="12480" width="9" style="87"/>
    <col min="12481" max="12482" width="1.7109375" style="87" customWidth="1"/>
    <col min="12483" max="12483" width="62.5703125" style="87" customWidth="1"/>
    <col min="12484" max="12484" width="8.7109375" style="87" bestFit="1" customWidth="1"/>
    <col min="12485" max="12485" width="1.7109375" style="87" customWidth="1"/>
    <col min="12486" max="12486" width="13.7109375" style="87" customWidth="1"/>
    <col min="12487" max="12487" width="1.7109375" style="87" customWidth="1"/>
    <col min="12488" max="12488" width="13.7109375" style="87" customWidth="1"/>
    <col min="12489" max="12489" width="1.7109375" style="87" customWidth="1"/>
    <col min="12490" max="12490" width="13.7109375" style="87" customWidth="1"/>
    <col min="12491" max="12491" width="1.7109375" style="87" customWidth="1"/>
    <col min="12492" max="12492" width="13.7109375" style="87" customWidth="1"/>
    <col min="12493" max="12493" width="10.7109375" style="87" bestFit="1" customWidth="1"/>
    <col min="12494" max="12736" width="9" style="87"/>
    <col min="12737" max="12738" width="1.7109375" style="87" customWidth="1"/>
    <col min="12739" max="12739" width="62.5703125" style="87" customWidth="1"/>
    <col min="12740" max="12740" width="8.7109375" style="87" bestFit="1" customWidth="1"/>
    <col min="12741" max="12741" width="1.7109375" style="87" customWidth="1"/>
    <col min="12742" max="12742" width="13.7109375" style="87" customWidth="1"/>
    <col min="12743" max="12743" width="1.7109375" style="87" customWidth="1"/>
    <col min="12744" max="12744" width="13.7109375" style="87" customWidth="1"/>
    <col min="12745" max="12745" width="1.7109375" style="87" customWidth="1"/>
    <col min="12746" max="12746" width="13.7109375" style="87" customWidth="1"/>
    <col min="12747" max="12747" width="1.7109375" style="87" customWidth="1"/>
    <col min="12748" max="12748" width="13.7109375" style="87" customWidth="1"/>
    <col min="12749" max="12749" width="10.7109375" style="87" bestFit="1" customWidth="1"/>
    <col min="12750" max="12992" width="9" style="87"/>
    <col min="12993" max="12994" width="1.7109375" style="87" customWidth="1"/>
    <col min="12995" max="12995" width="62.5703125" style="87" customWidth="1"/>
    <col min="12996" max="12996" width="8.7109375" style="87" bestFit="1" customWidth="1"/>
    <col min="12997" max="12997" width="1.7109375" style="87" customWidth="1"/>
    <col min="12998" max="12998" width="13.7109375" style="87" customWidth="1"/>
    <col min="12999" max="12999" width="1.7109375" style="87" customWidth="1"/>
    <col min="13000" max="13000" width="13.7109375" style="87" customWidth="1"/>
    <col min="13001" max="13001" width="1.7109375" style="87" customWidth="1"/>
    <col min="13002" max="13002" width="13.7109375" style="87" customWidth="1"/>
    <col min="13003" max="13003" width="1.7109375" style="87" customWidth="1"/>
    <col min="13004" max="13004" width="13.7109375" style="87" customWidth="1"/>
    <col min="13005" max="13005" width="10.7109375" style="87" bestFit="1" customWidth="1"/>
    <col min="13006" max="13248" width="9" style="87"/>
    <col min="13249" max="13250" width="1.7109375" style="87" customWidth="1"/>
    <col min="13251" max="13251" width="62.5703125" style="87" customWidth="1"/>
    <col min="13252" max="13252" width="8.7109375" style="87" bestFit="1" customWidth="1"/>
    <col min="13253" max="13253" width="1.7109375" style="87" customWidth="1"/>
    <col min="13254" max="13254" width="13.7109375" style="87" customWidth="1"/>
    <col min="13255" max="13255" width="1.7109375" style="87" customWidth="1"/>
    <col min="13256" max="13256" width="13.7109375" style="87" customWidth="1"/>
    <col min="13257" max="13257" width="1.7109375" style="87" customWidth="1"/>
    <col min="13258" max="13258" width="13.7109375" style="87" customWidth="1"/>
    <col min="13259" max="13259" width="1.7109375" style="87" customWidth="1"/>
    <col min="13260" max="13260" width="13.7109375" style="87" customWidth="1"/>
    <col min="13261" max="13261" width="10.7109375" style="87" bestFit="1" customWidth="1"/>
    <col min="13262" max="13504" width="9" style="87"/>
    <col min="13505" max="13506" width="1.7109375" style="87" customWidth="1"/>
    <col min="13507" max="13507" width="62.5703125" style="87" customWidth="1"/>
    <col min="13508" max="13508" width="8.7109375" style="87" bestFit="1" customWidth="1"/>
    <col min="13509" max="13509" width="1.7109375" style="87" customWidth="1"/>
    <col min="13510" max="13510" width="13.7109375" style="87" customWidth="1"/>
    <col min="13511" max="13511" width="1.7109375" style="87" customWidth="1"/>
    <col min="13512" max="13512" width="13.7109375" style="87" customWidth="1"/>
    <col min="13513" max="13513" width="1.7109375" style="87" customWidth="1"/>
    <col min="13514" max="13514" width="13.7109375" style="87" customWidth="1"/>
    <col min="13515" max="13515" width="1.7109375" style="87" customWidth="1"/>
    <col min="13516" max="13516" width="13.7109375" style="87" customWidth="1"/>
    <col min="13517" max="13517" width="10.7109375" style="87" bestFit="1" customWidth="1"/>
    <col min="13518" max="13760" width="9" style="87"/>
    <col min="13761" max="13762" width="1.7109375" style="87" customWidth="1"/>
    <col min="13763" max="13763" width="62.5703125" style="87" customWidth="1"/>
    <col min="13764" max="13764" width="8.7109375" style="87" bestFit="1" customWidth="1"/>
    <col min="13765" max="13765" width="1.7109375" style="87" customWidth="1"/>
    <col min="13766" max="13766" width="13.7109375" style="87" customWidth="1"/>
    <col min="13767" max="13767" width="1.7109375" style="87" customWidth="1"/>
    <col min="13768" max="13768" width="13.7109375" style="87" customWidth="1"/>
    <col min="13769" max="13769" width="1.7109375" style="87" customWidth="1"/>
    <col min="13770" max="13770" width="13.7109375" style="87" customWidth="1"/>
    <col min="13771" max="13771" width="1.7109375" style="87" customWidth="1"/>
    <col min="13772" max="13772" width="13.7109375" style="87" customWidth="1"/>
    <col min="13773" max="13773" width="10.7109375" style="87" bestFit="1" customWidth="1"/>
    <col min="13774" max="14016" width="9" style="87"/>
    <col min="14017" max="14018" width="1.7109375" style="87" customWidth="1"/>
    <col min="14019" max="14019" width="62.5703125" style="87" customWidth="1"/>
    <col min="14020" max="14020" width="8.7109375" style="87" bestFit="1" customWidth="1"/>
    <col min="14021" max="14021" width="1.7109375" style="87" customWidth="1"/>
    <col min="14022" max="14022" width="13.7109375" style="87" customWidth="1"/>
    <col min="14023" max="14023" width="1.7109375" style="87" customWidth="1"/>
    <col min="14024" max="14024" width="13.7109375" style="87" customWidth="1"/>
    <col min="14025" max="14025" width="1.7109375" style="87" customWidth="1"/>
    <col min="14026" max="14026" width="13.7109375" style="87" customWidth="1"/>
    <col min="14027" max="14027" width="1.7109375" style="87" customWidth="1"/>
    <col min="14028" max="14028" width="13.7109375" style="87" customWidth="1"/>
    <col min="14029" max="14029" width="10.7109375" style="87" bestFit="1" customWidth="1"/>
    <col min="14030" max="14272" width="9" style="87"/>
    <col min="14273" max="14274" width="1.7109375" style="87" customWidth="1"/>
    <col min="14275" max="14275" width="62.5703125" style="87" customWidth="1"/>
    <col min="14276" max="14276" width="8.7109375" style="87" bestFit="1" customWidth="1"/>
    <col min="14277" max="14277" width="1.7109375" style="87" customWidth="1"/>
    <col min="14278" max="14278" width="13.7109375" style="87" customWidth="1"/>
    <col min="14279" max="14279" width="1.7109375" style="87" customWidth="1"/>
    <col min="14280" max="14280" width="13.7109375" style="87" customWidth="1"/>
    <col min="14281" max="14281" width="1.7109375" style="87" customWidth="1"/>
    <col min="14282" max="14282" width="13.7109375" style="87" customWidth="1"/>
    <col min="14283" max="14283" width="1.7109375" style="87" customWidth="1"/>
    <col min="14284" max="14284" width="13.7109375" style="87" customWidth="1"/>
    <col min="14285" max="14285" width="10.7109375" style="87" bestFit="1" customWidth="1"/>
    <col min="14286" max="14528" width="9" style="87"/>
    <col min="14529" max="14530" width="1.7109375" style="87" customWidth="1"/>
    <col min="14531" max="14531" width="62.5703125" style="87" customWidth="1"/>
    <col min="14532" max="14532" width="8.7109375" style="87" bestFit="1" customWidth="1"/>
    <col min="14533" max="14533" width="1.7109375" style="87" customWidth="1"/>
    <col min="14534" max="14534" width="13.7109375" style="87" customWidth="1"/>
    <col min="14535" max="14535" width="1.7109375" style="87" customWidth="1"/>
    <col min="14536" max="14536" width="13.7109375" style="87" customWidth="1"/>
    <col min="14537" max="14537" width="1.7109375" style="87" customWidth="1"/>
    <col min="14538" max="14538" width="13.7109375" style="87" customWidth="1"/>
    <col min="14539" max="14539" width="1.7109375" style="87" customWidth="1"/>
    <col min="14540" max="14540" width="13.7109375" style="87" customWidth="1"/>
    <col min="14541" max="14541" width="10.7109375" style="87" bestFit="1" customWidth="1"/>
    <col min="14542" max="14784" width="9" style="87"/>
    <col min="14785" max="14786" width="1.7109375" style="87" customWidth="1"/>
    <col min="14787" max="14787" width="62.5703125" style="87" customWidth="1"/>
    <col min="14788" max="14788" width="8.7109375" style="87" bestFit="1" customWidth="1"/>
    <col min="14789" max="14789" width="1.7109375" style="87" customWidth="1"/>
    <col min="14790" max="14790" width="13.7109375" style="87" customWidth="1"/>
    <col min="14791" max="14791" width="1.7109375" style="87" customWidth="1"/>
    <col min="14792" max="14792" width="13.7109375" style="87" customWidth="1"/>
    <col min="14793" max="14793" width="1.7109375" style="87" customWidth="1"/>
    <col min="14794" max="14794" width="13.7109375" style="87" customWidth="1"/>
    <col min="14795" max="14795" width="1.7109375" style="87" customWidth="1"/>
    <col min="14796" max="14796" width="13.7109375" style="87" customWidth="1"/>
    <col min="14797" max="14797" width="10.7109375" style="87" bestFit="1" customWidth="1"/>
    <col min="14798" max="15040" width="9" style="87"/>
    <col min="15041" max="15042" width="1.7109375" style="87" customWidth="1"/>
    <col min="15043" max="15043" width="62.5703125" style="87" customWidth="1"/>
    <col min="15044" max="15044" width="8.7109375" style="87" bestFit="1" customWidth="1"/>
    <col min="15045" max="15045" width="1.7109375" style="87" customWidth="1"/>
    <col min="15046" max="15046" width="13.7109375" style="87" customWidth="1"/>
    <col min="15047" max="15047" width="1.7109375" style="87" customWidth="1"/>
    <col min="15048" max="15048" width="13.7109375" style="87" customWidth="1"/>
    <col min="15049" max="15049" width="1.7109375" style="87" customWidth="1"/>
    <col min="15050" max="15050" width="13.7109375" style="87" customWidth="1"/>
    <col min="15051" max="15051" width="1.7109375" style="87" customWidth="1"/>
    <col min="15052" max="15052" width="13.7109375" style="87" customWidth="1"/>
    <col min="15053" max="15053" width="10.7109375" style="87" bestFit="1" customWidth="1"/>
    <col min="15054" max="15296" width="9" style="87"/>
    <col min="15297" max="15298" width="1.7109375" style="87" customWidth="1"/>
    <col min="15299" max="15299" width="62.5703125" style="87" customWidth="1"/>
    <col min="15300" max="15300" width="8.7109375" style="87" bestFit="1" customWidth="1"/>
    <col min="15301" max="15301" width="1.7109375" style="87" customWidth="1"/>
    <col min="15302" max="15302" width="13.7109375" style="87" customWidth="1"/>
    <col min="15303" max="15303" width="1.7109375" style="87" customWidth="1"/>
    <col min="15304" max="15304" width="13.7109375" style="87" customWidth="1"/>
    <col min="15305" max="15305" width="1.7109375" style="87" customWidth="1"/>
    <col min="15306" max="15306" width="13.7109375" style="87" customWidth="1"/>
    <col min="15307" max="15307" width="1.7109375" style="87" customWidth="1"/>
    <col min="15308" max="15308" width="13.7109375" style="87" customWidth="1"/>
    <col min="15309" max="15309" width="10.7109375" style="87" bestFit="1" customWidth="1"/>
    <col min="15310" max="15552" width="9" style="87"/>
    <col min="15553" max="15554" width="1.7109375" style="87" customWidth="1"/>
    <col min="15555" max="15555" width="62.5703125" style="87" customWidth="1"/>
    <col min="15556" max="15556" width="8.7109375" style="87" bestFit="1" customWidth="1"/>
    <col min="15557" max="15557" width="1.7109375" style="87" customWidth="1"/>
    <col min="15558" max="15558" width="13.7109375" style="87" customWidth="1"/>
    <col min="15559" max="15559" width="1.7109375" style="87" customWidth="1"/>
    <col min="15560" max="15560" width="13.7109375" style="87" customWidth="1"/>
    <col min="15561" max="15561" width="1.7109375" style="87" customWidth="1"/>
    <col min="15562" max="15562" width="13.7109375" style="87" customWidth="1"/>
    <col min="15563" max="15563" width="1.7109375" style="87" customWidth="1"/>
    <col min="15564" max="15564" width="13.7109375" style="87" customWidth="1"/>
    <col min="15565" max="15565" width="10.7109375" style="87" bestFit="1" customWidth="1"/>
    <col min="15566" max="15808" width="9" style="87"/>
    <col min="15809" max="15810" width="1.7109375" style="87" customWidth="1"/>
    <col min="15811" max="15811" width="62.5703125" style="87" customWidth="1"/>
    <col min="15812" max="15812" width="8.7109375" style="87" bestFit="1" customWidth="1"/>
    <col min="15813" max="15813" width="1.7109375" style="87" customWidth="1"/>
    <col min="15814" max="15814" width="13.7109375" style="87" customWidth="1"/>
    <col min="15815" max="15815" width="1.7109375" style="87" customWidth="1"/>
    <col min="15816" max="15816" width="13.7109375" style="87" customWidth="1"/>
    <col min="15817" max="15817" width="1.7109375" style="87" customWidth="1"/>
    <col min="15818" max="15818" width="13.7109375" style="87" customWidth="1"/>
    <col min="15819" max="15819" width="1.7109375" style="87" customWidth="1"/>
    <col min="15820" max="15820" width="13.7109375" style="87" customWidth="1"/>
    <col min="15821" max="15821" width="10.7109375" style="87" bestFit="1" customWidth="1"/>
    <col min="15822" max="16064" width="9" style="87"/>
    <col min="16065" max="16074" width="9.140625" style="87" customWidth="1"/>
    <col min="16075" max="16100" width="9.140625" style="87"/>
    <col min="16101" max="16175" width="9.140625" style="87" customWidth="1"/>
    <col min="16176" max="16218" width="9.140625" style="87"/>
    <col min="16219" max="16223" width="9.140625" style="87" customWidth="1"/>
    <col min="16224" max="16384" width="9.140625" style="87"/>
  </cols>
  <sheetData>
    <row r="1" spans="1:16" s="49" customFormat="1" ht="21.75" customHeight="1">
      <c r="A1" s="48" t="str">
        <f>'TH 2-4'!A1</f>
        <v>บริษัท โปรเอ็น คอร์ป จำกัด (มหาชน)</v>
      </c>
      <c r="D1" s="193"/>
      <c r="E1" s="194"/>
      <c r="F1" s="193"/>
      <c r="G1" s="193"/>
      <c r="H1" s="193"/>
      <c r="I1" s="193"/>
      <c r="J1" s="193"/>
      <c r="K1" s="193"/>
      <c r="L1" s="41"/>
      <c r="M1" s="119"/>
      <c r="N1" s="41"/>
      <c r="O1" s="194"/>
      <c r="P1" s="41"/>
    </row>
    <row r="2" spans="1:16" s="49" customFormat="1" ht="21.75" customHeight="1">
      <c r="A2" s="49" t="s">
        <v>156</v>
      </c>
      <c r="D2" s="193"/>
      <c r="E2" s="194"/>
      <c r="F2" s="193"/>
      <c r="G2" s="193"/>
      <c r="H2" s="193"/>
      <c r="I2" s="193"/>
      <c r="J2" s="193"/>
      <c r="K2" s="193"/>
      <c r="L2" s="41"/>
      <c r="M2" s="119"/>
      <c r="N2" s="41"/>
      <c r="O2" s="194"/>
      <c r="P2" s="41"/>
    </row>
    <row r="3" spans="1:16" s="49" customFormat="1" ht="21.75" customHeight="1">
      <c r="A3" s="50" t="str">
        <f>+_xlfn.SINGLE('T 7 conso'!A3)</f>
        <v>สำหรับงวดเก้าเดือนสิ้นสุดวันที่ 30 กันยายน พ.ศ. 2566</v>
      </c>
      <c r="B3" s="88"/>
      <c r="C3" s="88"/>
      <c r="D3" s="195"/>
      <c r="E3" s="196"/>
      <c r="F3" s="195"/>
      <c r="G3" s="195"/>
      <c r="H3" s="195"/>
      <c r="I3" s="195"/>
      <c r="J3" s="195"/>
      <c r="K3" s="195"/>
      <c r="L3" s="36"/>
      <c r="M3" s="197"/>
      <c r="N3" s="197"/>
      <c r="O3" s="196"/>
      <c r="P3" s="197"/>
    </row>
    <row r="4" spans="1:16" s="49" customFormat="1" ht="18.600000000000001" customHeight="1">
      <c r="A4" s="167"/>
      <c r="D4" s="193"/>
      <c r="E4" s="194"/>
      <c r="F4" s="193"/>
      <c r="G4" s="193"/>
      <c r="H4" s="193"/>
      <c r="I4" s="193"/>
      <c r="J4" s="193"/>
      <c r="K4" s="193"/>
      <c r="L4" s="41"/>
      <c r="M4" s="119"/>
      <c r="N4" s="119"/>
      <c r="O4" s="194"/>
      <c r="P4" s="119"/>
    </row>
    <row r="5" spans="1:16" s="49" customFormat="1" ht="18" customHeight="1">
      <c r="A5" s="198"/>
      <c r="B5" s="198"/>
      <c r="C5" s="198"/>
      <c r="D5" s="198"/>
      <c r="E5" s="198"/>
      <c r="F5" s="270" t="s">
        <v>4</v>
      </c>
      <c r="G5" s="270"/>
      <c r="H5" s="270"/>
      <c r="I5" s="270"/>
      <c r="J5" s="270"/>
      <c r="K5" s="270"/>
      <c r="L5" s="270"/>
      <c r="M5" s="270"/>
      <c r="N5" s="270"/>
      <c r="O5" s="270"/>
      <c r="P5" s="270"/>
    </row>
    <row r="6" spans="1:16" s="49" customFormat="1" ht="18" customHeight="1">
      <c r="A6" s="61"/>
      <c r="B6" s="61"/>
      <c r="C6" s="61"/>
      <c r="D6" s="44"/>
      <c r="E6" s="45"/>
      <c r="F6" s="44"/>
      <c r="G6" s="44"/>
      <c r="H6" s="44"/>
      <c r="I6" s="44"/>
      <c r="J6" s="44"/>
      <c r="K6" s="44"/>
      <c r="L6" s="270" t="s">
        <v>76</v>
      </c>
      <c r="M6" s="270"/>
      <c r="N6" s="270"/>
      <c r="O6" s="45"/>
      <c r="P6" s="44"/>
    </row>
    <row r="7" spans="1:16" s="49" customFormat="1" ht="18" customHeight="1">
      <c r="A7" s="198"/>
      <c r="B7" s="198"/>
      <c r="C7" s="198"/>
      <c r="D7" s="47"/>
      <c r="E7" s="199"/>
      <c r="F7" s="47"/>
      <c r="G7" s="47"/>
      <c r="H7" s="47"/>
      <c r="I7" s="47"/>
      <c r="K7" s="47"/>
      <c r="L7" s="200" t="s">
        <v>127</v>
      </c>
      <c r="M7" s="201"/>
      <c r="N7" s="47"/>
      <c r="O7" s="199"/>
      <c r="P7" s="47"/>
    </row>
    <row r="8" spans="1:16" ht="18" customHeight="1">
      <c r="A8" s="198"/>
      <c r="B8" s="198"/>
      <c r="C8" s="198"/>
      <c r="D8" s="47"/>
      <c r="E8" s="199"/>
      <c r="F8" s="47" t="s">
        <v>130</v>
      </c>
      <c r="G8" s="47"/>
      <c r="H8" s="47" t="s">
        <v>131</v>
      </c>
      <c r="I8" s="47"/>
      <c r="J8" s="47" t="s">
        <v>157</v>
      </c>
      <c r="K8" s="47"/>
      <c r="L8" s="202" t="s">
        <v>134</v>
      </c>
      <c r="M8" s="201"/>
      <c r="N8" s="47"/>
      <c r="O8" s="199"/>
      <c r="P8" s="47" t="s">
        <v>138</v>
      </c>
    </row>
    <row r="9" spans="1:16" ht="18" customHeight="1">
      <c r="A9" s="198"/>
      <c r="B9" s="198"/>
      <c r="C9" s="198"/>
      <c r="D9" s="47"/>
      <c r="E9" s="201"/>
      <c r="F9" s="47" t="s">
        <v>139</v>
      </c>
      <c r="G9" s="47"/>
      <c r="H9" s="47" t="s">
        <v>140</v>
      </c>
      <c r="I9" s="47"/>
      <c r="J9" s="47" t="s">
        <v>141</v>
      </c>
      <c r="K9" s="47"/>
      <c r="L9" s="47" t="s">
        <v>143</v>
      </c>
      <c r="M9" s="201"/>
      <c r="N9" s="47" t="s">
        <v>78</v>
      </c>
      <c r="O9" s="201"/>
      <c r="P9" s="47" t="s">
        <v>61</v>
      </c>
    </row>
    <row r="10" spans="1:16" ht="18" customHeight="1">
      <c r="A10" s="198"/>
      <c r="B10" s="198"/>
      <c r="C10" s="198"/>
      <c r="D10" s="258" t="s">
        <v>11</v>
      </c>
      <c r="E10" s="201"/>
      <c r="F10" s="203" t="s">
        <v>12</v>
      </c>
      <c r="G10" s="47"/>
      <c r="H10" s="203" t="s">
        <v>12</v>
      </c>
      <c r="I10" s="47"/>
      <c r="J10" s="203" t="s">
        <v>12</v>
      </c>
      <c r="K10" s="47"/>
      <c r="L10" s="203" t="s">
        <v>12</v>
      </c>
      <c r="M10" s="201"/>
      <c r="N10" s="203" t="s">
        <v>12</v>
      </c>
      <c r="O10" s="201"/>
      <c r="P10" s="203" t="s">
        <v>12</v>
      </c>
    </row>
    <row r="11" spans="1:16" ht="6" customHeight="1">
      <c r="A11" s="61"/>
      <c r="B11" s="61"/>
      <c r="C11" s="61"/>
      <c r="D11" s="47"/>
      <c r="E11" s="201"/>
      <c r="F11" s="47"/>
      <c r="G11" s="47"/>
      <c r="H11" s="47"/>
      <c r="I11" s="47"/>
      <c r="J11" s="47"/>
      <c r="K11" s="47"/>
      <c r="L11" s="47"/>
      <c r="M11" s="201"/>
      <c r="N11" s="47"/>
      <c r="O11" s="201"/>
      <c r="P11" s="47"/>
    </row>
    <row r="12" spans="1:16" ht="18" customHeight="1">
      <c r="A12" s="48" t="s">
        <v>147</v>
      </c>
      <c r="B12" s="118"/>
      <c r="C12" s="61"/>
      <c r="D12" s="44"/>
      <c r="E12" s="45"/>
      <c r="F12" s="43">
        <v>158000000</v>
      </c>
      <c r="G12" s="43"/>
      <c r="H12" s="43">
        <v>228732200</v>
      </c>
      <c r="I12" s="43"/>
      <c r="J12" s="43">
        <v>0</v>
      </c>
      <c r="K12" s="43"/>
      <c r="L12" s="43">
        <v>8850000</v>
      </c>
      <c r="M12" s="43"/>
      <c r="N12" s="43">
        <v>68285723</v>
      </c>
      <c r="O12" s="43"/>
      <c r="P12" s="43">
        <f>SUM(F12:O12)</f>
        <v>463867923</v>
      </c>
    </row>
    <row r="13" spans="1:16" ht="6" customHeight="1">
      <c r="A13" s="198"/>
      <c r="B13" s="61"/>
      <c r="C13" s="61"/>
      <c r="D13" s="204"/>
      <c r="E13" s="45"/>
      <c r="F13" s="44"/>
      <c r="G13" s="44"/>
      <c r="H13" s="44"/>
      <c r="I13" s="44"/>
      <c r="J13" s="44"/>
      <c r="K13" s="44"/>
      <c r="L13" s="44"/>
      <c r="M13" s="45"/>
      <c r="N13" s="44"/>
      <c r="O13" s="45"/>
      <c r="P13" s="44"/>
    </row>
    <row r="14" spans="1:16" ht="18" customHeight="1">
      <c r="A14" s="198" t="s">
        <v>148</v>
      </c>
      <c r="B14" s="61"/>
      <c r="C14" s="61"/>
      <c r="D14" s="204"/>
      <c r="E14" s="45"/>
      <c r="F14" s="44"/>
      <c r="G14" s="44"/>
      <c r="H14" s="44"/>
      <c r="I14" s="44"/>
      <c r="J14" s="44"/>
      <c r="K14" s="44"/>
      <c r="L14" s="44"/>
      <c r="M14" s="45"/>
      <c r="N14" s="44"/>
      <c r="O14" s="45"/>
      <c r="P14" s="80"/>
    </row>
    <row r="15" spans="1:16" ht="18" customHeight="1">
      <c r="A15" s="61" t="s">
        <v>149</v>
      </c>
      <c r="B15" s="61"/>
      <c r="C15" s="61"/>
      <c r="D15" s="204">
        <v>17</v>
      </c>
      <c r="E15" s="45"/>
      <c r="F15" s="44">
        <v>0</v>
      </c>
      <c r="G15" s="44"/>
      <c r="H15" s="44">
        <v>0</v>
      </c>
      <c r="I15" s="44"/>
      <c r="J15" s="44">
        <v>0</v>
      </c>
      <c r="K15" s="44"/>
      <c r="L15" s="44">
        <v>0</v>
      </c>
      <c r="M15" s="45"/>
      <c r="N15" s="44">
        <v>-18221337</v>
      </c>
      <c r="O15" s="45"/>
      <c r="P15" s="44">
        <f>SUM(F15:O15)</f>
        <v>-18221337</v>
      </c>
    </row>
    <row r="16" spans="1:16" ht="18" customHeight="1">
      <c r="A16" s="61" t="s">
        <v>150</v>
      </c>
      <c r="B16" s="61"/>
      <c r="C16" s="61"/>
      <c r="D16" s="204"/>
      <c r="E16" s="45"/>
      <c r="F16" s="44">
        <v>0</v>
      </c>
      <c r="G16" s="44"/>
      <c r="H16" s="44">
        <v>0</v>
      </c>
      <c r="I16" s="44"/>
      <c r="J16" s="44">
        <v>0</v>
      </c>
      <c r="K16" s="44"/>
      <c r="L16" s="44">
        <v>2210000</v>
      </c>
      <c r="M16" s="44"/>
      <c r="N16" s="44">
        <v>-2210000</v>
      </c>
      <c r="O16" s="44"/>
      <c r="P16" s="44">
        <f>SUM(F16:O16)</f>
        <v>0</v>
      </c>
    </row>
    <row r="17" spans="1:16" ht="18" customHeight="1">
      <c r="A17" s="61" t="s">
        <v>106</v>
      </c>
      <c r="B17" s="61"/>
      <c r="C17" s="61"/>
      <c r="D17" s="204"/>
      <c r="E17" s="45"/>
      <c r="F17" s="46">
        <v>0</v>
      </c>
      <c r="G17" s="44"/>
      <c r="H17" s="46">
        <v>0</v>
      </c>
      <c r="I17" s="44"/>
      <c r="J17" s="46">
        <v>0</v>
      </c>
      <c r="K17" s="44"/>
      <c r="L17" s="46">
        <v>0</v>
      </c>
      <c r="M17" s="44"/>
      <c r="N17" s="46">
        <v>44621355</v>
      </c>
      <c r="O17" s="44"/>
      <c r="P17" s="46">
        <f>SUM(F17:O17)</f>
        <v>44621355</v>
      </c>
    </row>
    <row r="18" spans="1:16" ht="6" customHeight="1">
      <c r="A18" s="61"/>
      <c r="B18" s="61"/>
      <c r="C18" s="61"/>
      <c r="D18" s="44"/>
      <c r="E18" s="45"/>
      <c r="F18" s="44"/>
      <c r="G18" s="44"/>
      <c r="H18" s="44"/>
      <c r="I18" s="44"/>
      <c r="J18" s="44"/>
      <c r="K18" s="44"/>
      <c r="L18" s="44"/>
      <c r="M18" s="45"/>
      <c r="N18" s="44"/>
      <c r="O18" s="45"/>
      <c r="P18" s="44"/>
    </row>
    <row r="19" spans="1:16" ht="18" customHeight="1" thickBot="1">
      <c r="A19" s="198" t="s">
        <v>151</v>
      </c>
      <c r="B19" s="61"/>
      <c r="C19" s="61"/>
      <c r="D19" s="44"/>
      <c r="E19" s="45"/>
      <c r="F19" s="205">
        <f>SUM(F12:F18)</f>
        <v>158000000</v>
      </c>
      <c r="G19" s="44"/>
      <c r="H19" s="205">
        <f>SUM(H12:H18)</f>
        <v>228732200</v>
      </c>
      <c r="I19" s="44"/>
      <c r="J19" s="205">
        <f>SUM(J12:J18)</f>
        <v>0</v>
      </c>
      <c r="K19" s="44"/>
      <c r="L19" s="205">
        <f>SUM(L12:L18)</f>
        <v>11060000</v>
      </c>
      <c r="M19" s="45"/>
      <c r="N19" s="205">
        <f>SUM(N12:N18)</f>
        <v>92475741</v>
      </c>
      <c r="O19" s="45"/>
      <c r="P19" s="205">
        <f>SUM(F19:O19)</f>
        <v>490267941</v>
      </c>
    </row>
    <row r="20" spans="1:16" ht="18" customHeight="1" thickTop="1">
      <c r="A20" s="198"/>
      <c r="B20" s="61"/>
      <c r="C20" s="61"/>
      <c r="D20" s="44"/>
      <c r="E20" s="45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18" customHeight="1">
      <c r="A21" s="48" t="s">
        <v>152</v>
      </c>
      <c r="B21" s="118"/>
      <c r="C21" s="61"/>
      <c r="D21" s="44"/>
      <c r="E21" s="45"/>
      <c r="F21" s="156">
        <v>158000000</v>
      </c>
      <c r="G21" s="43"/>
      <c r="H21" s="156">
        <v>228732200</v>
      </c>
      <c r="I21" s="43"/>
      <c r="J21" s="156">
        <v>3409740</v>
      </c>
      <c r="K21" s="43"/>
      <c r="L21" s="156">
        <v>11770000</v>
      </c>
      <c r="M21" s="43"/>
      <c r="N21" s="156">
        <v>103852846</v>
      </c>
      <c r="O21" s="43"/>
      <c r="P21" s="156">
        <f>SUM(F21:O21)</f>
        <v>505764786</v>
      </c>
    </row>
    <row r="22" spans="1:16" ht="6" customHeight="1">
      <c r="A22" s="198"/>
      <c r="B22" s="61"/>
      <c r="C22" s="61"/>
      <c r="D22" s="204"/>
      <c r="E22" s="45"/>
      <c r="F22" s="157"/>
      <c r="G22" s="44"/>
      <c r="H22" s="157"/>
      <c r="I22" s="44"/>
      <c r="J22" s="157"/>
      <c r="K22" s="44"/>
      <c r="L22" s="157"/>
      <c r="M22" s="45"/>
      <c r="N22" s="157"/>
      <c r="O22" s="45"/>
      <c r="P22" s="157"/>
    </row>
    <row r="23" spans="1:16" ht="18" customHeight="1">
      <c r="A23" s="198" t="s">
        <v>148</v>
      </c>
      <c r="B23" s="61"/>
      <c r="C23" s="61"/>
      <c r="D23" s="204"/>
      <c r="E23" s="45"/>
      <c r="F23" s="157"/>
      <c r="G23" s="44"/>
      <c r="H23" s="157"/>
      <c r="I23" s="44"/>
      <c r="J23" s="157"/>
      <c r="K23" s="44"/>
      <c r="L23" s="157"/>
      <c r="M23" s="45"/>
      <c r="N23" s="157"/>
      <c r="O23" s="45"/>
      <c r="P23" s="128"/>
    </row>
    <row r="24" spans="1:16" ht="18" customHeight="1">
      <c r="A24" s="61" t="s">
        <v>153</v>
      </c>
      <c r="B24" s="61"/>
      <c r="C24" s="61"/>
      <c r="D24" s="204">
        <v>15</v>
      </c>
      <c r="E24" s="45"/>
      <c r="F24" s="157">
        <v>15158750</v>
      </c>
      <c r="G24" s="44"/>
      <c r="H24" s="157">
        <v>93984350</v>
      </c>
      <c r="I24" s="44"/>
      <c r="J24" s="157">
        <v>-3409740</v>
      </c>
      <c r="K24" s="44"/>
      <c r="L24" s="157">
        <v>0</v>
      </c>
      <c r="M24" s="45"/>
      <c r="N24" s="157">
        <v>0</v>
      </c>
      <c r="O24" s="45"/>
      <c r="P24" s="128">
        <f t="shared" ref="P24" si="0">SUM(F24:O24)</f>
        <v>105733360</v>
      </c>
    </row>
    <row r="25" spans="1:16" ht="18" customHeight="1">
      <c r="A25" s="61" t="s">
        <v>149</v>
      </c>
      <c r="B25" s="61"/>
      <c r="C25" s="61"/>
      <c r="D25" s="204">
        <v>17</v>
      </c>
      <c r="E25" s="45"/>
      <c r="F25" s="157">
        <v>0</v>
      </c>
      <c r="G25" s="44"/>
      <c r="H25" s="157">
        <v>0</v>
      </c>
      <c r="I25" s="44"/>
      <c r="J25" s="157">
        <v>0</v>
      </c>
      <c r="K25" s="44"/>
      <c r="L25" s="157">
        <v>0</v>
      </c>
      <c r="M25" s="45"/>
      <c r="N25" s="157">
        <v>-38028414</v>
      </c>
      <c r="O25" s="45"/>
      <c r="P25" s="157">
        <f>SUM(F25:O25)</f>
        <v>-38028414</v>
      </c>
    </row>
    <row r="26" spans="1:16" ht="18" customHeight="1">
      <c r="A26" s="61" t="s">
        <v>150</v>
      </c>
      <c r="B26" s="61"/>
      <c r="C26" s="61"/>
      <c r="D26" s="204">
        <v>16</v>
      </c>
      <c r="E26" s="45"/>
      <c r="F26" s="157">
        <v>0</v>
      </c>
      <c r="G26" s="44"/>
      <c r="H26" s="157">
        <v>0</v>
      </c>
      <c r="I26" s="44"/>
      <c r="J26" s="157">
        <v>0</v>
      </c>
      <c r="K26" s="44"/>
      <c r="L26" s="157">
        <v>320000</v>
      </c>
      <c r="M26" s="44"/>
      <c r="N26" s="157">
        <v>-320000</v>
      </c>
      <c r="O26" s="44"/>
      <c r="P26" s="157">
        <f>SUM(F26:O26)</f>
        <v>0</v>
      </c>
    </row>
    <row r="27" spans="1:16" ht="18" customHeight="1">
      <c r="A27" s="61" t="s">
        <v>106</v>
      </c>
      <c r="B27" s="61"/>
      <c r="C27" s="61"/>
      <c r="D27" s="204"/>
      <c r="E27" s="45"/>
      <c r="F27" s="158">
        <v>0</v>
      </c>
      <c r="G27" s="44"/>
      <c r="H27" s="158">
        <v>0</v>
      </c>
      <c r="I27" s="44"/>
      <c r="J27" s="158">
        <v>0</v>
      </c>
      <c r="K27" s="44"/>
      <c r="L27" s="158">
        <v>0</v>
      </c>
      <c r="M27" s="44"/>
      <c r="N27" s="158">
        <v>6111558</v>
      </c>
      <c r="O27" s="44"/>
      <c r="P27" s="158">
        <f>SUM(F27:O27)</f>
        <v>6111558</v>
      </c>
    </row>
    <row r="28" spans="1:16" ht="6" customHeight="1">
      <c r="A28" s="61"/>
      <c r="B28" s="61"/>
      <c r="C28" s="61"/>
      <c r="D28" s="44"/>
      <c r="E28" s="45"/>
      <c r="F28" s="157"/>
      <c r="G28" s="44"/>
      <c r="H28" s="157"/>
      <c r="I28" s="44"/>
      <c r="J28" s="157"/>
      <c r="K28" s="44"/>
      <c r="L28" s="157"/>
      <c r="M28" s="45"/>
      <c r="N28" s="157"/>
      <c r="O28" s="45"/>
      <c r="P28" s="157"/>
    </row>
    <row r="29" spans="1:16" ht="18" customHeight="1" thickBot="1">
      <c r="A29" s="198" t="s">
        <v>154</v>
      </c>
      <c r="B29" s="61"/>
      <c r="C29" s="61"/>
      <c r="D29" s="44"/>
      <c r="E29" s="45"/>
      <c r="F29" s="206">
        <f>SUM(F21:F28)</f>
        <v>173158750</v>
      </c>
      <c r="G29" s="44"/>
      <c r="H29" s="206">
        <f>SUM(H21:H28)</f>
        <v>322716550</v>
      </c>
      <c r="I29" s="44"/>
      <c r="J29" s="206">
        <f>SUM(J21:J28)</f>
        <v>0</v>
      </c>
      <c r="K29" s="44"/>
      <c r="L29" s="206">
        <f>SUM(L21:L28)</f>
        <v>12090000</v>
      </c>
      <c r="M29" s="45"/>
      <c r="N29" s="206">
        <f>SUM(N21:N28)</f>
        <v>71615990</v>
      </c>
      <c r="O29" s="45"/>
      <c r="P29" s="206">
        <f>SUM(F29:O29)</f>
        <v>579581290</v>
      </c>
    </row>
    <row r="30" spans="1:16" ht="18" customHeight="1" thickTop="1">
      <c r="A30" s="198"/>
      <c r="B30" s="61"/>
      <c r="C30" s="61"/>
      <c r="D30" s="44"/>
      <c r="E30" s="45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ht="15" customHeight="1">
      <c r="A31" s="198"/>
      <c r="B31" s="61"/>
      <c r="C31" s="61"/>
      <c r="D31" s="44"/>
      <c r="E31" s="45"/>
      <c r="F31" s="44"/>
      <c r="G31" s="44"/>
      <c r="H31" s="44"/>
      <c r="I31" s="44"/>
      <c r="J31" s="44"/>
      <c r="K31" s="44"/>
      <c r="L31" s="44"/>
      <c r="M31" s="45"/>
      <c r="N31" s="207"/>
      <c r="O31" s="208"/>
      <c r="P31" s="207"/>
    </row>
    <row r="32" spans="1:16" ht="16.5" customHeight="1">
      <c r="A32" s="260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</row>
    <row r="33" spans="1:16" ht="18.600000000000001" customHeight="1">
      <c r="A33" s="272" t="s">
        <v>155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</row>
    <row r="34" spans="1:16" ht="10.5" customHeight="1">
      <c r="A34" s="260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</row>
    <row r="35" spans="1:16" ht="21.75" customHeight="1">
      <c r="A35" s="209" t="str">
        <f>'TH 2-4'!A48</f>
        <v>หมายเหตุประกอบข้อมูลทางการเงินเป็นส่วนหนึ่งของข้อมูลทางการเงินระหว่างกาลนี้</v>
      </c>
      <c r="B35" s="209"/>
      <c r="C35" s="209"/>
      <c r="D35" s="210"/>
      <c r="E35" s="211"/>
      <c r="F35" s="210"/>
      <c r="G35" s="210"/>
      <c r="H35" s="210"/>
      <c r="I35" s="210"/>
      <c r="J35" s="210"/>
      <c r="K35" s="210"/>
      <c r="L35" s="212"/>
      <c r="M35" s="213"/>
      <c r="N35" s="213"/>
      <c r="O35" s="211"/>
      <c r="P35" s="213"/>
    </row>
  </sheetData>
  <mergeCells count="3">
    <mergeCell ref="F5:P5"/>
    <mergeCell ref="L6:N6"/>
    <mergeCell ref="A33:P33"/>
  </mergeCells>
  <pageMargins left="0.9" right="0.9" top="0.5" bottom="0.6" header="0.49" footer="0.4"/>
  <pageSetup paperSize="9" scale="95" firstPageNumber="8" fitToHeight="0" orientation="landscape" useFirstPageNumber="1" r:id="rId1"/>
  <headerFooter>
    <oddFooter>&amp;R&amp;"Browallia New,Regular"&amp;13&amp;P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2B96-6A5B-4EA8-A22A-24919387E007}">
  <dimension ref="A1:L142"/>
  <sheetViews>
    <sheetView topLeftCell="A10" zoomScale="70" zoomScaleNormal="70" workbookViewId="0">
      <selection activeCell="V112" sqref="V112"/>
    </sheetView>
  </sheetViews>
  <sheetFormatPr defaultRowHeight="21.75" customHeight="1"/>
  <cols>
    <col min="1" max="2" width="1.7109375" customWidth="1"/>
    <col min="3" max="3" width="43.42578125" customWidth="1"/>
    <col min="4" max="4" width="7.85546875" customWidth="1"/>
    <col min="5" max="5" width="0.85546875" customWidth="1"/>
    <col min="6" max="6" width="12.7109375" customWidth="1"/>
    <col min="7" max="7" width="0.85546875" customWidth="1"/>
    <col min="8" max="8" width="12.7109375" customWidth="1"/>
    <col min="9" max="9" width="0.85546875" customWidth="1"/>
    <col min="10" max="10" width="12.7109375" customWidth="1"/>
    <col min="11" max="11" width="0.85546875" customWidth="1"/>
    <col min="12" max="12" width="12.7109375" customWidth="1"/>
  </cols>
  <sheetData>
    <row r="1" spans="1:12" ht="21.75" customHeight="1">
      <c r="A1" s="48" t="s">
        <v>0</v>
      </c>
      <c r="B1" s="31"/>
      <c r="C1" s="31"/>
      <c r="D1" s="31"/>
      <c r="E1" s="31"/>
      <c r="F1" s="31"/>
      <c r="G1" s="31"/>
      <c r="H1" s="31"/>
      <c r="I1" s="31"/>
      <c r="J1" s="5"/>
      <c r="K1" s="31"/>
      <c r="L1" s="5"/>
    </row>
    <row r="2" spans="1:12" ht="21.75" customHeight="1">
      <c r="A2" s="218" t="s">
        <v>158</v>
      </c>
      <c r="B2" s="219"/>
      <c r="C2" s="219"/>
      <c r="D2" s="219"/>
      <c r="E2" s="31"/>
      <c r="F2" s="31"/>
      <c r="G2" s="31"/>
      <c r="H2" s="31"/>
      <c r="I2" s="31"/>
      <c r="J2" s="253"/>
      <c r="K2" s="31"/>
      <c r="L2" s="253"/>
    </row>
    <row r="3" spans="1:12" ht="21.75" customHeight="1">
      <c r="A3" s="220" t="s">
        <v>114</v>
      </c>
      <c r="B3" s="221"/>
      <c r="C3" s="221"/>
      <c r="D3" s="221"/>
      <c r="E3" s="222"/>
      <c r="F3" s="222"/>
      <c r="G3" s="222"/>
      <c r="H3" s="222"/>
      <c r="I3" s="222"/>
      <c r="J3" s="254"/>
      <c r="K3" s="222"/>
      <c r="L3" s="254"/>
    </row>
    <row r="4" spans="1:12" ht="18.95" customHeight="1">
      <c r="A4" s="218"/>
      <c r="B4" s="223"/>
      <c r="C4" s="223"/>
      <c r="D4" s="223"/>
      <c r="E4" s="31"/>
      <c r="F4" s="31"/>
      <c r="G4" s="31"/>
      <c r="H4" s="31"/>
      <c r="I4" s="31"/>
      <c r="J4" s="255"/>
      <c r="K4" s="31"/>
      <c r="L4" s="255"/>
    </row>
    <row r="5" spans="1:12" ht="18.95" customHeight="1">
      <c r="A5" s="224"/>
      <c r="B5" s="224"/>
      <c r="C5" s="224"/>
      <c r="D5" s="224"/>
      <c r="E5" s="225"/>
      <c r="F5" s="270" t="s">
        <v>3</v>
      </c>
      <c r="G5" s="270"/>
      <c r="H5" s="270"/>
      <c r="I5" s="71"/>
      <c r="J5" s="270" t="s">
        <v>4</v>
      </c>
      <c r="K5" s="270"/>
      <c r="L5" s="270"/>
    </row>
    <row r="6" spans="1:12" ht="18.95" customHeight="1">
      <c r="A6" s="224"/>
      <c r="B6" s="224"/>
      <c r="C6" s="224"/>
      <c r="D6" s="224"/>
      <c r="E6" s="225"/>
      <c r="F6" s="47" t="s">
        <v>7</v>
      </c>
      <c r="G6" s="71"/>
      <c r="H6" s="47" t="s">
        <v>7</v>
      </c>
      <c r="I6" s="71"/>
      <c r="J6" s="47" t="s">
        <v>7</v>
      </c>
      <c r="K6" s="71"/>
      <c r="L6" s="47" t="s">
        <v>7</v>
      </c>
    </row>
    <row r="7" spans="1:12" ht="18.95" customHeight="1">
      <c r="A7" s="226"/>
      <c r="B7" s="226"/>
      <c r="C7" s="226"/>
      <c r="D7" s="31"/>
      <c r="E7" s="119"/>
      <c r="F7" s="14" t="s">
        <v>9</v>
      </c>
      <c r="G7" s="66"/>
      <c r="H7" s="14" t="s">
        <v>10</v>
      </c>
      <c r="I7" s="14"/>
      <c r="J7" s="14" t="s">
        <v>9</v>
      </c>
      <c r="K7" s="66"/>
      <c r="L7" s="14" t="s">
        <v>10</v>
      </c>
    </row>
    <row r="8" spans="1:12" ht="18.95" customHeight="1">
      <c r="A8" s="226"/>
      <c r="B8" s="226"/>
      <c r="C8" s="226"/>
      <c r="D8" s="33" t="s">
        <v>11</v>
      </c>
      <c r="E8" s="119"/>
      <c r="F8" s="36" t="s">
        <v>12</v>
      </c>
      <c r="G8" s="32"/>
      <c r="H8" s="36" t="s">
        <v>12</v>
      </c>
      <c r="I8" s="41"/>
      <c r="J8" s="36" t="s">
        <v>12</v>
      </c>
      <c r="K8" s="41"/>
      <c r="L8" s="36" t="s">
        <v>12</v>
      </c>
    </row>
    <row r="9" spans="1:12" ht="18.95" customHeight="1">
      <c r="A9" s="223" t="s">
        <v>159</v>
      </c>
      <c r="B9" s="227"/>
      <c r="C9" s="227"/>
      <c r="D9" s="227"/>
      <c r="E9" s="31"/>
      <c r="F9" s="154"/>
      <c r="G9" s="31"/>
      <c r="H9" s="31"/>
      <c r="I9" s="31"/>
      <c r="J9" s="162"/>
      <c r="K9" s="31"/>
      <c r="L9" s="228"/>
    </row>
    <row r="10" spans="1:12" ht="18.95" customHeight="1">
      <c r="A10" s="227" t="s">
        <v>160</v>
      </c>
      <c r="B10" s="227"/>
      <c r="C10" s="227"/>
      <c r="D10" s="229"/>
      <c r="E10" s="31"/>
      <c r="F10" s="162">
        <v>12249513</v>
      </c>
      <c r="G10" s="31"/>
      <c r="H10" s="228">
        <v>59069588</v>
      </c>
      <c r="I10" s="31"/>
      <c r="J10" s="162">
        <v>7640128</v>
      </c>
      <c r="K10" s="31"/>
      <c r="L10" s="228">
        <v>54517138</v>
      </c>
    </row>
    <row r="11" spans="1:12" ht="18.95" customHeight="1">
      <c r="A11" s="227" t="s">
        <v>161</v>
      </c>
      <c r="B11" s="227"/>
      <c r="C11" s="227"/>
      <c r="D11" s="229"/>
      <c r="E11" s="31"/>
      <c r="F11" s="162"/>
      <c r="G11" s="31"/>
      <c r="H11" s="228"/>
      <c r="I11" s="31"/>
      <c r="J11" s="162"/>
      <c r="K11" s="31"/>
      <c r="L11" s="228"/>
    </row>
    <row r="12" spans="1:12" ht="18.95" customHeight="1">
      <c r="A12" s="227"/>
      <c r="B12" s="227" t="s">
        <v>162</v>
      </c>
      <c r="C12" s="227"/>
      <c r="D12" s="229">
        <v>11</v>
      </c>
      <c r="E12" s="31"/>
      <c r="F12" s="162">
        <v>15021679</v>
      </c>
      <c r="G12" s="31"/>
      <c r="H12" s="228">
        <v>19132999</v>
      </c>
      <c r="I12" s="31"/>
      <c r="J12" s="162">
        <v>14473515</v>
      </c>
      <c r="K12" s="31"/>
      <c r="L12" s="228">
        <v>18756010</v>
      </c>
    </row>
    <row r="13" spans="1:12" ht="18.95" customHeight="1">
      <c r="A13" s="31"/>
      <c r="B13" s="31" t="s">
        <v>163</v>
      </c>
      <c r="C13" s="31"/>
      <c r="D13" s="229">
        <v>11</v>
      </c>
      <c r="E13" s="31"/>
      <c r="F13" s="162">
        <v>293007</v>
      </c>
      <c r="G13" s="31"/>
      <c r="H13" s="228">
        <v>329305</v>
      </c>
      <c r="I13" s="31"/>
      <c r="J13" s="162">
        <v>281039</v>
      </c>
      <c r="K13" s="31"/>
      <c r="L13" s="228">
        <v>323244</v>
      </c>
    </row>
    <row r="14" spans="1:12" ht="18.95" customHeight="1">
      <c r="A14" s="31"/>
      <c r="B14" s="31" t="s">
        <v>164</v>
      </c>
      <c r="C14" s="31"/>
      <c r="D14" s="229">
        <v>11</v>
      </c>
      <c r="E14" s="31"/>
      <c r="F14" s="162">
        <v>10172405</v>
      </c>
      <c r="G14" s="31"/>
      <c r="H14" s="228">
        <v>10402526</v>
      </c>
      <c r="I14" s="31"/>
      <c r="J14" s="162">
        <v>10035117</v>
      </c>
      <c r="K14" s="31"/>
      <c r="L14" s="228">
        <v>10402526</v>
      </c>
    </row>
    <row r="15" spans="1:12" ht="18.95" customHeight="1">
      <c r="A15" s="31"/>
      <c r="B15" s="31" t="s">
        <v>165</v>
      </c>
      <c r="C15" s="31"/>
      <c r="D15" s="229"/>
      <c r="E15" s="31"/>
      <c r="F15" s="162">
        <v>0</v>
      </c>
      <c r="G15" s="31"/>
      <c r="H15" s="228">
        <v>-5767133</v>
      </c>
      <c r="I15" s="31"/>
      <c r="J15" s="162">
        <v>0</v>
      </c>
      <c r="K15" s="31"/>
      <c r="L15" s="228">
        <v>-5767133</v>
      </c>
    </row>
    <row r="16" spans="1:12" ht="18.95" customHeight="1">
      <c r="A16" s="31"/>
      <c r="B16" s="230" t="s">
        <v>166</v>
      </c>
      <c r="C16" s="31"/>
      <c r="D16" s="229"/>
      <c r="E16" s="31"/>
      <c r="F16" s="162">
        <v>-1954030</v>
      </c>
      <c r="G16" s="31"/>
      <c r="H16" s="228">
        <v>3829554</v>
      </c>
      <c r="I16" s="31"/>
      <c r="J16" s="162">
        <v>-1954030</v>
      </c>
      <c r="K16" s="31"/>
      <c r="L16" s="228">
        <v>-115105</v>
      </c>
    </row>
    <row r="17" spans="1:12" ht="18.95" customHeight="1">
      <c r="A17" s="31"/>
      <c r="B17" s="31" t="s">
        <v>167</v>
      </c>
      <c r="C17" s="31"/>
      <c r="D17" s="229"/>
      <c r="E17" s="31"/>
      <c r="F17" s="162">
        <v>-8308</v>
      </c>
      <c r="G17" s="31"/>
      <c r="H17" s="228">
        <v>23473</v>
      </c>
      <c r="I17" s="31"/>
      <c r="J17" s="162">
        <v>-8308</v>
      </c>
      <c r="K17" s="31"/>
      <c r="L17" s="228">
        <v>23473</v>
      </c>
    </row>
    <row r="18" spans="1:12" ht="18.95" customHeight="1">
      <c r="A18" s="31"/>
      <c r="B18" s="31" t="s">
        <v>168</v>
      </c>
      <c r="C18" s="31"/>
      <c r="D18" s="229"/>
      <c r="E18" s="31"/>
      <c r="F18" s="162"/>
      <c r="G18" s="31"/>
      <c r="H18" s="228"/>
      <c r="I18" s="31"/>
      <c r="J18" s="162"/>
      <c r="K18" s="31"/>
      <c r="L18" s="228"/>
    </row>
    <row r="19" spans="1:12" ht="18.95" customHeight="1">
      <c r="A19" s="31"/>
      <c r="B19" s="31"/>
      <c r="C19" s="31" t="s">
        <v>169</v>
      </c>
      <c r="D19" s="229"/>
      <c r="E19" s="31"/>
      <c r="F19" s="162">
        <v>0</v>
      </c>
      <c r="G19" s="31"/>
      <c r="H19" s="228">
        <v>2740117</v>
      </c>
      <c r="I19" s="31"/>
      <c r="J19" s="162">
        <v>0</v>
      </c>
      <c r="K19" s="31"/>
      <c r="L19" s="228">
        <v>2740117</v>
      </c>
    </row>
    <row r="20" spans="1:12" ht="18.95" customHeight="1">
      <c r="A20" s="31"/>
      <c r="B20" s="31" t="s">
        <v>170</v>
      </c>
      <c r="C20" s="31"/>
      <c r="D20" s="229">
        <v>11</v>
      </c>
      <c r="E20" s="31"/>
      <c r="F20" s="162">
        <v>573547</v>
      </c>
      <c r="G20" s="31"/>
      <c r="H20" s="228">
        <v>1117932</v>
      </c>
      <c r="I20" s="31"/>
      <c r="J20" s="162">
        <v>573547</v>
      </c>
      <c r="K20" s="31"/>
      <c r="L20" s="228">
        <v>1117932</v>
      </c>
    </row>
    <row r="21" spans="1:12" ht="18.95" customHeight="1">
      <c r="A21" s="31"/>
      <c r="B21" s="31" t="s">
        <v>171</v>
      </c>
      <c r="C21" s="31"/>
      <c r="D21" s="229"/>
      <c r="E21" s="31"/>
      <c r="F21" s="162">
        <v>0</v>
      </c>
      <c r="G21" s="31"/>
      <c r="H21" s="228">
        <v>-2517777</v>
      </c>
      <c r="I21" s="31"/>
      <c r="J21" s="162">
        <v>0</v>
      </c>
      <c r="K21" s="31"/>
      <c r="L21" s="228">
        <v>-2517777</v>
      </c>
    </row>
    <row r="22" spans="1:12" ht="18.95" customHeight="1">
      <c r="A22" s="31"/>
      <c r="B22" s="31" t="s">
        <v>172</v>
      </c>
      <c r="C22" s="31"/>
      <c r="D22" s="229"/>
      <c r="E22" s="31"/>
      <c r="F22" s="162">
        <v>1071953</v>
      </c>
      <c r="G22" s="31"/>
      <c r="H22" s="228">
        <v>0</v>
      </c>
      <c r="I22" s="31"/>
      <c r="J22" s="162">
        <v>1071953</v>
      </c>
      <c r="K22" s="31"/>
      <c r="L22" s="228">
        <v>0</v>
      </c>
    </row>
    <row r="23" spans="1:12" ht="18.95" customHeight="1">
      <c r="A23" s="31"/>
      <c r="B23" s="31" t="s">
        <v>173</v>
      </c>
      <c r="C23" s="31"/>
      <c r="D23" s="229">
        <v>10</v>
      </c>
      <c r="E23" s="31"/>
      <c r="F23" s="162">
        <v>2841662</v>
      </c>
      <c r="G23" s="31"/>
      <c r="H23" s="228">
        <v>0</v>
      </c>
      <c r="I23" s="31"/>
      <c r="J23" s="162">
        <v>0</v>
      </c>
      <c r="K23" s="31"/>
      <c r="L23" s="228">
        <v>0</v>
      </c>
    </row>
    <row r="24" spans="1:12" ht="18.95" customHeight="1">
      <c r="A24" s="31"/>
      <c r="B24" s="31" t="s">
        <v>174</v>
      </c>
      <c r="C24" s="31"/>
      <c r="D24" s="229"/>
      <c r="E24" s="31"/>
      <c r="F24" s="162">
        <v>-2154336</v>
      </c>
      <c r="G24" s="31"/>
      <c r="H24" s="228">
        <v>-909140</v>
      </c>
      <c r="I24" s="31"/>
      <c r="J24" s="162">
        <v>-9687167</v>
      </c>
      <c r="K24" s="31"/>
      <c r="L24" s="228">
        <v>-4935453</v>
      </c>
    </row>
    <row r="25" spans="1:12" ht="18.95" customHeight="1">
      <c r="A25" s="31"/>
      <c r="B25" s="31" t="s">
        <v>175</v>
      </c>
      <c r="C25" s="31"/>
      <c r="D25" s="229"/>
      <c r="E25" s="31"/>
      <c r="F25" s="162">
        <v>20734123</v>
      </c>
      <c r="G25" s="31"/>
      <c r="H25" s="228">
        <v>21287562</v>
      </c>
      <c r="I25" s="31"/>
      <c r="J25" s="162">
        <v>20509381</v>
      </c>
      <c r="K25" s="31"/>
      <c r="L25" s="228">
        <v>21075985</v>
      </c>
    </row>
    <row r="26" spans="1:12" ht="18.95" customHeight="1">
      <c r="A26" s="249"/>
      <c r="B26" s="31" t="s">
        <v>176</v>
      </c>
      <c r="C26" s="250"/>
      <c r="D26" s="251"/>
      <c r="E26" s="251"/>
      <c r="F26" s="162">
        <v>0</v>
      </c>
      <c r="G26" s="252"/>
      <c r="H26" s="252">
        <v>0</v>
      </c>
      <c r="I26" s="252"/>
      <c r="J26" s="162">
        <v>-1000000</v>
      </c>
      <c r="K26" s="252"/>
      <c r="L26" s="252">
        <v>0</v>
      </c>
    </row>
    <row r="27" spans="1:12" ht="18.95" customHeight="1">
      <c r="A27" s="31"/>
      <c r="B27" s="231" t="s">
        <v>56</v>
      </c>
      <c r="C27" s="31"/>
      <c r="D27" s="229"/>
      <c r="E27" s="31"/>
      <c r="F27" s="162">
        <v>3237324</v>
      </c>
      <c r="G27" s="31"/>
      <c r="H27" s="228">
        <v>2699976</v>
      </c>
      <c r="I27" s="31"/>
      <c r="J27" s="162">
        <v>3147515</v>
      </c>
      <c r="K27" s="31"/>
      <c r="L27" s="228">
        <v>2635061</v>
      </c>
    </row>
    <row r="28" spans="1:12" ht="18.95" customHeight="1">
      <c r="A28" s="31"/>
      <c r="B28" s="231" t="s">
        <v>177</v>
      </c>
      <c r="C28" s="31"/>
      <c r="D28" s="229"/>
      <c r="E28" s="31"/>
      <c r="F28" s="162">
        <v>-590073</v>
      </c>
      <c r="G28" s="31"/>
      <c r="H28" s="228">
        <v>0</v>
      </c>
      <c r="I28" s="31"/>
      <c r="J28" s="162">
        <v>-590073</v>
      </c>
      <c r="K28" s="31"/>
      <c r="L28" s="228">
        <v>0</v>
      </c>
    </row>
    <row r="29" spans="1:12" ht="18.95" customHeight="1">
      <c r="A29" s="31" t="s">
        <v>178</v>
      </c>
      <c r="B29" s="31"/>
      <c r="C29" s="31"/>
      <c r="D29" s="229"/>
      <c r="E29" s="31"/>
      <c r="F29" s="162"/>
      <c r="G29" s="31"/>
      <c r="H29" s="228"/>
      <c r="I29" s="31"/>
      <c r="J29" s="162"/>
      <c r="K29" s="31"/>
      <c r="L29" s="228"/>
    </row>
    <row r="30" spans="1:12" ht="18.95" customHeight="1">
      <c r="A30" s="227"/>
      <c r="B30" s="232" t="s">
        <v>179</v>
      </c>
      <c r="C30" s="232"/>
      <c r="D30" s="227"/>
      <c r="E30" s="7"/>
      <c r="F30" s="162">
        <v>-99874659</v>
      </c>
      <c r="G30" s="31"/>
      <c r="H30" s="228">
        <v>-369000793</v>
      </c>
      <c r="I30" s="31"/>
      <c r="J30" s="162">
        <v>1913105</v>
      </c>
      <c r="K30" s="31"/>
      <c r="L30" s="228">
        <v>-307556867</v>
      </c>
    </row>
    <row r="31" spans="1:12" ht="18.95" customHeight="1">
      <c r="A31" s="227"/>
      <c r="B31" s="232" t="s">
        <v>180</v>
      </c>
      <c r="C31" s="232"/>
      <c r="D31" s="227"/>
      <c r="E31" s="7"/>
      <c r="F31" s="162">
        <v>1384222</v>
      </c>
      <c r="G31" s="31"/>
      <c r="H31" s="228">
        <v>3941275</v>
      </c>
      <c r="I31" s="31"/>
      <c r="J31" s="162">
        <v>1384222</v>
      </c>
      <c r="K31" s="31"/>
      <c r="L31" s="228">
        <v>3941275</v>
      </c>
    </row>
    <row r="32" spans="1:12" ht="18.95" customHeight="1">
      <c r="A32" s="227"/>
      <c r="B32" s="232" t="s">
        <v>181</v>
      </c>
      <c r="C32" s="232"/>
      <c r="D32" s="227"/>
      <c r="E32" s="7"/>
      <c r="F32" s="162">
        <v>249642</v>
      </c>
      <c r="G32" s="31"/>
      <c r="H32" s="228">
        <v>85617749</v>
      </c>
      <c r="I32" s="31"/>
      <c r="J32" s="162">
        <v>2701497</v>
      </c>
      <c r="K32" s="31"/>
      <c r="L32" s="228">
        <v>90411499</v>
      </c>
    </row>
    <row r="33" spans="1:12" ht="18.95" customHeight="1">
      <c r="A33" s="31"/>
      <c r="B33" s="232" t="s">
        <v>182</v>
      </c>
      <c r="C33" s="227"/>
      <c r="D33" s="229"/>
      <c r="E33" s="31"/>
      <c r="F33" s="162">
        <v>-14413899</v>
      </c>
      <c r="G33" s="31"/>
      <c r="H33" s="228">
        <v>-1265115</v>
      </c>
      <c r="I33" s="31"/>
      <c r="J33" s="162">
        <v>-10820308</v>
      </c>
      <c r="K33" s="31"/>
      <c r="L33" s="228">
        <v>-682767</v>
      </c>
    </row>
    <row r="34" spans="1:12" ht="18.95" customHeight="1">
      <c r="A34" s="31"/>
      <c r="B34" s="231" t="s">
        <v>183</v>
      </c>
      <c r="C34" s="231"/>
      <c r="D34" s="227"/>
      <c r="E34" s="31"/>
      <c r="F34" s="162">
        <v>-3579018</v>
      </c>
      <c r="G34" s="31"/>
      <c r="H34" s="228">
        <v>-5677500</v>
      </c>
      <c r="I34" s="31"/>
      <c r="J34" s="162">
        <v>-3913990</v>
      </c>
      <c r="K34" s="31"/>
      <c r="L34" s="228">
        <v>122500</v>
      </c>
    </row>
    <row r="35" spans="1:12" ht="18.95" customHeight="1">
      <c r="A35" s="31"/>
      <c r="B35" s="231" t="s">
        <v>184</v>
      </c>
      <c r="C35" s="231"/>
      <c r="D35" s="227"/>
      <c r="E35" s="31"/>
      <c r="F35" s="162">
        <v>-93735677</v>
      </c>
      <c r="G35" s="31"/>
      <c r="H35" s="228">
        <v>100009939</v>
      </c>
      <c r="I35" s="31"/>
      <c r="J35" s="162">
        <v>-117610357</v>
      </c>
      <c r="K35" s="31"/>
      <c r="L35" s="228">
        <v>70479173</v>
      </c>
    </row>
    <row r="36" spans="1:12" ht="18.95" customHeight="1">
      <c r="A36" s="31"/>
      <c r="B36" s="231" t="s">
        <v>185</v>
      </c>
      <c r="C36" s="231"/>
      <c r="D36" s="227"/>
      <c r="E36" s="31"/>
      <c r="F36" s="162">
        <v>-2304394</v>
      </c>
      <c r="G36" s="31"/>
      <c r="H36" s="228">
        <v>2738487</v>
      </c>
      <c r="I36" s="31"/>
      <c r="J36" s="162">
        <v>-3741346</v>
      </c>
      <c r="K36" s="31"/>
      <c r="L36" s="228">
        <v>2998702</v>
      </c>
    </row>
    <row r="37" spans="1:12" ht="18.95" customHeight="1">
      <c r="A37" s="31"/>
      <c r="B37" s="231" t="s">
        <v>186</v>
      </c>
      <c r="C37" s="231"/>
      <c r="D37" s="227"/>
      <c r="E37" s="31"/>
      <c r="F37" s="163">
        <v>813464</v>
      </c>
      <c r="G37" s="31"/>
      <c r="H37" s="233">
        <v>0</v>
      </c>
      <c r="I37" s="31"/>
      <c r="J37" s="163">
        <v>813464</v>
      </c>
      <c r="K37" s="31"/>
      <c r="L37" s="233">
        <v>0</v>
      </c>
    </row>
    <row r="38" spans="1:12" ht="6" customHeight="1">
      <c r="A38" s="227"/>
      <c r="B38" s="227"/>
      <c r="C38" s="227"/>
      <c r="D38" s="227"/>
      <c r="E38" s="31"/>
      <c r="F38" s="162"/>
      <c r="G38" s="31"/>
      <c r="H38" s="7"/>
      <c r="I38" s="31"/>
      <c r="J38" s="162"/>
      <c r="K38" s="31"/>
      <c r="L38" s="7"/>
    </row>
    <row r="39" spans="1:12" ht="18.95" customHeight="1">
      <c r="A39" s="227" t="s">
        <v>187</v>
      </c>
      <c r="B39" s="227"/>
      <c r="C39" s="227"/>
      <c r="D39" s="227"/>
      <c r="E39" s="228"/>
      <c r="F39" s="162">
        <f>SUM(F10:F38)</f>
        <v>-149971853</v>
      </c>
      <c r="G39" s="228"/>
      <c r="H39" s="228">
        <f>SUM(H10:H38)</f>
        <v>-72196976</v>
      </c>
      <c r="I39" s="228"/>
      <c r="J39" s="162">
        <f>SUM(J10:J38)</f>
        <v>-84781096</v>
      </c>
      <c r="K39" s="228"/>
      <c r="L39" s="228">
        <f>SUM(L10:L38)</f>
        <v>-42030467</v>
      </c>
    </row>
    <row r="40" spans="1:12" ht="18.95" customHeight="1">
      <c r="A40" s="234" t="s">
        <v>188</v>
      </c>
      <c r="B40" s="227"/>
      <c r="C40" s="227" t="s">
        <v>175</v>
      </c>
      <c r="D40" s="227"/>
      <c r="E40" s="31"/>
      <c r="F40" s="162">
        <v>-9424501</v>
      </c>
      <c r="G40" s="31"/>
      <c r="H40" s="8">
        <v>-17203432</v>
      </c>
      <c r="I40" s="31"/>
      <c r="J40" s="162">
        <v>-9237573</v>
      </c>
      <c r="K40" s="31"/>
      <c r="L40" s="8">
        <v>-16786888</v>
      </c>
    </row>
    <row r="41" spans="1:12" ht="18.95" customHeight="1">
      <c r="A41" s="227" t="s">
        <v>189</v>
      </c>
      <c r="B41" s="227"/>
      <c r="C41" s="227" t="s">
        <v>190</v>
      </c>
      <c r="D41" s="227"/>
      <c r="E41" s="31"/>
      <c r="F41" s="163">
        <v>-10668827</v>
      </c>
      <c r="G41" s="31"/>
      <c r="H41" s="164">
        <v>-7309314</v>
      </c>
      <c r="I41" s="31"/>
      <c r="J41" s="163">
        <v>-9854989</v>
      </c>
      <c r="K41" s="31"/>
      <c r="L41" s="164">
        <v>-7787163</v>
      </c>
    </row>
    <row r="42" spans="1:12" ht="6" customHeight="1">
      <c r="A42" s="227"/>
      <c r="B42" s="227"/>
      <c r="C42" s="227"/>
      <c r="D42" s="227"/>
      <c r="E42" s="31"/>
      <c r="F42" s="162"/>
      <c r="G42" s="31"/>
      <c r="H42" s="7"/>
      <c r="I42" s="31"/>
      <c r="J42" s="162"/>
      <c r="K42" s="31"/>
      <c r="L42" s="7"/>
    </row>
    <row r="43" spans="1:12" ht="18.95" customHeight="1">
      <c r="A43" s="227" t="s">
        <v>191</v>
      </c>
      <c r="B43" s="227"/>
      <c r="C43" s="227"/>
      <c r="D43" s="227"/>
      <c r="E43" s="7"/>
      <c r="F43" s="163">
        <f>SUM(F39:F42)</f>
        <v>-170065181</v>
      </c>
      <c r="G43" s="7"/>
      <c r="H43" s="6">
        <f>SUM(H39:H42)</f>
        <v>-96709722</v>
      </c>
      <c r="I43" s="7"/>
      <c r="J43" s="163">
        <f>SUM(J39:J42)</f>
        <v>-103873658</v>
      </c>
      <c r="K43" s="7"/>
      <c r="L43" s="6">
        <f>SUM(L39:L42)</f>
        <v>-66604518</v>
      </c>
    </row>
    <row r="44" spans="1:12" ht="18.95" customHeight="1">
      <c r="A44" s="227"/>
      <c r="B44" s="227"/>
      <c r="C44" s="227"/>
      <c r="D44" s="227"/>
      <c r="E44" s="7"/>
      <c r="F44" s="7"/>
      <c r="G44" s="7"/>
      <c r="H44" s="7"/>
      <c r="I44" s="7"/>
      <c r="J44" s="7"/>
      <c r="K44" s="7"/>
      <c r="L44" s="7"/>
    </row>
    <row r="45" spans="1:12" ht="18" customHeight="1">
      <c r="A45" s="227"/>
      <c r="B45" s="227"/>
      <c r="C45" s="227"/>
      <c r="D45" s="227"/>
      <c r="E45" s="7"/>
      <c r="F45" s="7"/>
      <c r="G45" s="7"/>
      <c r="H45" s="7"/>
      <c r="I45" s="7"/>
      <c r="J45" s="7"/>
      <c r="K45" s="7"/>
      <c r="L45" s="7"/>
    </row>
    <row r="46" spans="1:12" ht="15" customHeight="1">
      <c r="A46" s="227"/>
      <c r="B46" s="227"/>
      <c r="C46" s="227"/>
      <c r="D46" s="227"/>
      <c r="E46" s="7"/>
      <c r="F46" s="7"/>
      <c r="G46" s="7"/>
      <c r="H46" s="7"/>
      <c r="I46" s="7"/>
      <c r="J46" s="7"/>
      <c r="K46" s="7"/>
      <c r="L46" s="7"/>
    </row>
    <row r="47" spans="1:12" ht="18.95" customHeight="1">
      <c r="A47" s="272" t="s">
        <v>155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</row>
    <row r="48" spans="1:12" ht="10.5" customHeight="1">
      <c r="A48" s="227"/>
      <c r="B48" s="227"/>
      <c r="C48" s="227"/>
      <c r="D48" s="227"/>
      <c r="E48" s="7"/>
      <c r="F48" s="7"/>
      <c r="G48" s="7"/>
      <c r="H48" s="7"/>
      <c r="I48" s="7"/>
      <c r="J48" s="7"/>
      <c r="K48" s="7"/>
      <c r="L48" s="7"/>
    </row>
    <row r="49" spans="1:12" ht="21.95" customHeight="1">
      <c r="A49" s="235" t="s">
        <v>39</v>
      </c>
      <c r="B49" s="235"/>
      <c r="C49" s="235"/>
      <c r="D49" s="235"/>
      <c r="E49" s="222"/>
      <c r="F49" s="222"/>
      <c r="G49" s="222"/>
      <c r="H49" s="222"/>
      <c r="I49" s="222"/>
      <c r="J49" s="6"/>
      <c r="K49" s="222"/>
      <c r="L49" s="6"/>
    </row>
    <row r="50" spans="1:12" ht="21.75" customHeight="1">
      <c r="A50" s="48" t="str">
        <f>A1</f>
        <v>บริษัท โปรเอ็น คอร์ป จำกัด (มหาชน)</v>
      </c>
      <c r="B50" s="227"/>
      <c r="C50" s="227"/>
      <c r="D50" s="227"/>
      <c r="E50" s="31"/>
      <c r="F50" s="31"/>
      <c r="G50" s="31"/>
      <c r="H50" s="31"/>
      <c r="I50" s="31"/>
      <c r="J50" s="7"/>
      <c r="K50" s="31"/>
      <c r="L50" s="7"/>
    </row>
    <row r="51" spans="1:12" ht="21.75" customHeight="1">
      <c r="A51" s="219" t="s">
        <v>192</v>
      </c>
      <c r="B51" s="227"/>
      <c r="C51" s="227"/>
      <c r="D51" s="227"/>
      <c r="E51" s="31"/>
      <c r="F51" s="31"/>
      <c r="G51" s="31"/>
      <c r="H51" s="31"/>
      <c r="I51" s="31"/>
      <c r="J51" s="7"/>
      <c r="K51" s="31"/>
      <c r="L51" s="7"/>
    </row>
    <row r="52" spans="1:12" ht="21.75" customHeight="1">
      <c r="A52" s="221" t="str">
        <f>A3</f>
        <v>สำหรับงวดเก้าเดือนสิ้นสุดวันที่ 30 กันยายน พ.ศ. 2566</v>
      </c>
      <c r="B52" s="235"/>
      <c r="C52" s="235"/>
      <c r="D52" s="235"/>
      <c r="E52" s="222"/>
      <c r="F52" s="222"/>
      <c r="G52" s="222"/>
      <c r="H52" s="222"/>
      <c r="I52" s="222"/>
      <c r="J52" s="6"/>
      <c r="K52" s="222"/>
      <c r="L52" s="6"/>
    </row>
    <row r="53" spans="1:12" ht="18.95" customHeight="1">
      <c r="A53" s="223"/>
      <c r="B53" s="227"/>
      <c r="C53" s="227"/>
      <c r="D53" s="227"/>
      <c r="E53" s="31"/>
      <c r="F53" s="31"/>
      <c r="G53" s="31"/>
      <c r="H53" s="31"/>
      <c r="I53" s="31"/>
      <c r="J53" s="7"/>
      <c r="K53" s="31"/>
      <c r="L53" s="7"/>
    </row>
    <row r="54" spans="1:12" ht="18.95" customHeight="1">
      <c r="A54" s="224"/>
      <c r="B54" s="224"/>
      <c r="C54" s="224"/>
      <c r="D54" s="224"/>
      <c r="E54" s="225"/>
      <c r="F54" s="270" t="s">
        <v>3</v>
      </c>
      <c r="G54" s="270"/>
      <c r="H54" s="270"/>
      <c r="I54" s="71"/>
      <c r="J54" s="270" t="s">
        <v>4</v>
      </c>
      <c r="K54" s="270"/>
      <c r="L54" s="270"/>
    </row>
    <row r="55" spans="1:12" ht="18.95" customHeight="1">
      <c r="A55" s="224"/>
      <c r="B55" s="224"/>
      <c r="C55" s="224"/>
      <c r="D55" s="224"/>
      <c r="E55" s="225"/>
      <c r="F55" s="47" t="s">
        <v>7</v>
      </c>
      <c r="G55" s="71"/>
      <c r="H55" s="47" t="s">
        <v>7</v>
      </c>
      <c r="I55" s="71"/>
      <c r="J55" s="47" t="s">
        <v>7</v>
      </c>
      <c r="K55" s="71"/>
      <c r="L55" s="47" t="s">
        <v>7</v>
      </c>
    </row>
    <row r="56" spans="1:12" ht="18.95" customHeight="1">
      <c r="A56" s="227"/>
      <c r="B56" s="227"/>
      <c r="C56" s="227"/>
      <c r="D56" s="31"/>
      <c r="E56" s="119"/>
      <c r="F56" s="14" t="s">
        <v>9</v>
      </c>
      <c r="G56" s="66"/>
      <c r="H56" s="14" t="s">
        <v>10</v>
      </c>
      <c r="I56" s="14"/>
      <c r="J56" s="14" t="s">
        <v>9</v>
      </c>
      <c r="K56" s="66"/>
      <c r="L56" s="14" t="s">
        <v>10</v>
      </c>
    </row>
    <row r="57" spans="1:12" ht="18.95" customHeight="1">
      <c r="A57" s="227"/>
      <c r="B57" s="227"/>
      <c r="C57" s="227"/>
      <c r="D57" s="33" t="s">
        <v>11</v>
      </c>
      <c r="E57" s="119"/>
      <c r="F57" s="36" t="s">
        <v>12</v>
      </c>
      <c r="G57" s="32"/>
      <c r="H57" s="36" t="s">
        <v>12</v>
      </c>
      <c r="I57" s="41"/>
      <c r="J57" s="36" t="s">
        <v>12</v>
      </c>
      <c r="K57" s="41"/>
      <c r="L57" s="36" t="s">
        <v>12</v>
      </c>
    </row>
    <row r="58" spans="1:12" ht="18.95" customHeight="1">
      <c r="A58" s="236"/>
      <c r="B58" s="236"/>
      <c r="C58" s="236"/>
      <c r="D58" s="237"/>
      <c r="E58" s="31"/>
      <c r="F58" s="148"/>
      <c r="G58" s="31"/>
      <c r="H58" s="7"/>
      <c r="I58" s="31"/>
      <c r="J58" s="148"/>
      <c r="K58" s="31"/>
      <c r="L58" s="7"/>
    </row>
    <row r="59" spans="1:12" ht="18.95" customHeight="1">
      <c r="A59" s="223" t="s">
        <v>193</v>
      </c>
      <c r="B59" s="223"/>
      <c r="C59" s="223"/>
      <c r="D59" s="223"/>
      <c r="E59" s="31"/>
      <c r="F59" s="148"/>
      <c r="G59" s="31"/>
      <c r="H59" s="31"/>
      <c r="I59" s="31"/>
      <c r="J59" s="148"/>
      <c r="K59" s="31"/>
      <c r="L59" s="7"/>
    </row>
    <row r="60" spans="1:12" ht="18.95" customHeight="1">
      <c r="A60" s="227" t="s">
        <v>194</v>
      </c>
      <c r="B60" s="227"/>
      <c r="C60" s="227"/>
      <c r="D60" s="223"/>
      <c r="E60" s="31"/>
      <c r="F60" s="148">
        <v>0</v>
      </c>
      <c r="G60" s="31"/>
      <c r="H60" s="7">
        <v>146832588</v>
      </c>
      <c r="I60" s="31"/>
      <c r="J60" s="148">
        <v>0</v>
      </c>
      <c r="K60" s="31"/>
      <c r="L60" s="7">
        <v>146832588</v>
      </c>
    </row>
    <row r="61" spans="1:12" ht="18.95" customHeight="1">
      <c r="A61" s="227"/>
      <c r="B61" s="227" t="s">
        <v>169</v>
      </c>
      <c r="C61" s="227"/>
      <c r="D61" s="229"/>
      <c r="E61" s="31"/>
      <c r="F61" s="148"/>
      <c r="G61" s="31"/>
      <c r="H61" s="238"/>
      <c r="I61" s="31"/>
      <c r="J61" s="148"/>
      <c r="K61" s="31"/>
      <c r="L61" s="7"/>
    </row>
    <row r="62" spans="1:12" ht="18.95" customHeight="1">
      <c r="A62" s="227" t="s">
        <v>195</v>
      </c>
      <c r="B62" s="223"/>
      <c r="C62" s="223"/>
      <c r="D62" s="229"/>
      <c r="E62" s="31"/>
      <c r="F62" s="148">
        <v>-213062846</v>
      </c>
      <c r="G62" s="31"/>
      <c r="H62" s="165">
        <v>-48370918</v>
      </c>
      <c r="I62" s="31"/>
      <c r="J62" s="148">
        <v>-212702778</v>
      </c>
      <c r="K62" s="31"/>
      <c r="L62" s="166">
        <v>-48214556</v>
      </c>
    </row>
    <row r="63" spans="1:12" ht="18.95" customHeight="1">
      <c r="A63" s="31" t="s">
        <v>196</v>
      </c>
      <c r="B63" s="31"/>
      <c r="C63" s="31"/>
      <c r="D63" s="237"/>
      <c r="E63" s="31"/>
      <c r="F63" s="148">
        <v>-9584958</v>
      </c>
      <c r="G63" s="31"/>
      <c r="H63" s="7">
        <v>-2261091</v>
      </c>
      <c r="I63" s="31"/>
      <c r="J63" s="148">
        <v>-9584958</v>
      </c>
      <c r="K63" s="31"/>
      <c r="L63" s="166">
        <v>-2261091</v>
      </c>
    </row>
    <row r="64" spans="1:12" ht="18.95" customHeight="1">
      <c r="A64" s="31" t="s">
        <v>197</v>
      </c>
      <c r="B64" s="31"/>
      <c r="C64" s="31"/>
      <c r="D64" s="237">
        <v>11</v>
      </c>
      <c r="E64" s="31"/>
      <c r="F64" s="148">
        <v>-390610</v>
      </c>
      <c r="G64" s="31"/>
      <c r="H64" s="7">
        <v>-407155</v>
      </c>
      <c r="I64" s="31"/>
      <c r="J64" s="148">
        <v>-312810</v>
      </c>
      <c r="K64" s="31"/>
      <c r="L64" s="166">
        <v>-400255</v>
      </c>
    </row>
    <row r="65" spans="1:12" ht="18.95" customHeight="1">
      <c r="A65" s="31" t="s">
        <v>198</v>
      </c>
      <c r="B65" s="31"/>
      <c r="C65" s="31"/>
      <c r="D65" s="237"/>
      <c r="E65" s="31"/>
      <c r="F65" s="148">
        <v>0</v>
      </c>
      <c r="G65" s="31"/>
      <c r="H65" s="7">
        <v>6025288</v>
      </c>
      <c r="I65" s="31"/>
      <c r="J65" s="148">
        <v>0</v>
      </c>
      <c r="K65" s="31"/>
      <c r="L65" s="166">
        <v>6025288</v>
      </c>
    </row>
    <row r="66" spans="1:12" ht="18.95" customHeight="1">
      <c r="A66" s="31" t="s">
        <v>199</v>
      </c>
      <c r="B66" s="31"/>
      <c r="C66" s="31"/>
      <c r="D66" s="237"/>
      <c r="E66" s="31"/>
      <c r="F66" s="148">
        <v>-774899</v>
      </c>
      <c r="G66" s="31"/>
      <c r="H66" s="7">
        <v>-2013278</v>
      </c>
      <c r="I66" s="31"/>
      <c r="J66" s="148">
        <v>0</v>
      </c>
      <c r="K66" s="31"/>
      <c r="L66" s="166">
        <v>-2013278</v>
      </c>
    </row>
    <row r="67" spans="1:12" ht="18.95" customHeight="1">
      <c r="A67" s="31" t="s">
        <v>200</v>
      </c>
      <c r="B67" s="31"/>
      <c r="C67" s="31"/>
      <c r="D67" s="237"/>
      <c r="E67" s="31"/>
      <c r="F67" s="148">
        <v>-3718628</v>
      </c>
      <c r="G67" s="31"/>
      <c r="H67" s="7">
        <v>-5657500</v>
      </c>
      <c r="I67" s="31"/>
      <c r="J67" s="148">
        <v>-372500</v>
      </c>
      <c r="K67" s="31"/>
      <c r="L67" s="7">
        <v>-2347500</v>
      </c>
    </row>
    <row r="68" spans="1:12" ht="18.95" customHeight="1">
      <c r="A68" s="31" t="s">
        <v>201</v>
      </c>
      <c r="B68" s="31"/>
      <c r="C68" s="31"/>
      <c r="D68" s="237"/>
      <c r="E68" s="31"/>
      <c r="F68" s="148">
        <v>0</v>
      </c>
      <c r="G68" s="31"/>
      <c r="H68" s="7">
        <v>0</v>
      </c>
      <c r="I68" s="31"/>
      <c r="J68" s="148">
        <v>0</v>
      </c>
      <c r="K68" s="31"/>
      <c r="L68" s="7">
        <v>-1624975</v>
      </c>
    </row>
    <row r="69" spans="1:12" ht="18.95" customHeight="1">
      <c r="A69" s="31" t="s">
        <v>202</v>
      </c>
      <c r="B69" s="31"/>
      <c r="C69" s="31"/>
      <c r="D69" s="237"/>
      <c r="E69" s="31"/>
      <c r="F69" s="148">
        <v>0</v>
      </c>
      <c r="G69" s="31"/>
      <c r="H69" s="7">
        <v>0</v>
      </c>
      <c r="I69" s="31"/>
      <c r="J69" s="148">
        <v>0</v>
      </c>
      <c r="K69" s="31"/>
      <c r="L69" s="7">
        <v>-29244100</v>
      </c>
    </row>
    <row r="70" spans="1:12" ht="18.95" customHeight="1">
      <c r="A70" s="31" t="s">
        <v>29</v>
      </c>
      <c r="B70" s="31"/>
      <c r="C70" s="31"/>
      <c r="D70" s="237">
        <v>10</v>
      </c>
      <c r="E70" s="31"/>
      <c r="F70" s="148">
        <v>0</v>
      </c>
      <c r="G70" s="31"/>
      <c r="H70" s="7">
        <v>0</v>
      </c>
      <c r="I70" s="31"/>
      <c r="J70" s="148">
        <v>-51510000</v>
      </c>
      <c r="K70" s="31"/>
      <c r="L70" s="7">
        <v>0</v>
      </c>
    </row>
    <row r="71" spans="1:12" ht="18.95" customHeight="1">
      <c r="A71" s="31" t="s">
        <v>30</v>
      </c>
      <c r="B71" s="31"/>
      <c r="C71" s="31"/>
      <c r="D71" s="237">
        <v>10</v>
      </c>
      <c r="E71" s="31"/>
      <c r="F71" s="148">
        <v>-70000000</v>
      </c>
      <c r="G71" s="31"/>
      <c r="H71" s="7">
        <v>0</v>
      </c>
      <c r="I71" s="31"/>
      <c r="J71" s="148">
        <v>-70000000</v>
      </c>
      <c r="K71" s="31"/>
      <c r="L71" s="7">
        <v>0</v>
      </c>
    </row>
    <row r="72" spans="1:12" ht="18.95" customHeight="1">
      <c r="A72" s="31" t="s">
        <v>203</v>
      </c>
      <c r="B72" s="31"/>
      <c r="C72" s="31"/>
      <c r="D72" s="237">
        <v>19</v>
      </c>
      <c r="E72" s="31"/>
      <c r="F72" s="148">
        <v>-25000000</v>
      </c>
      <c r="G72" s="31"/>
      <c r="H72" s="7">
        <v>0</v>
      </c>
      <c r="I72" s="31"/>
      <c r="J72" s="148">
        <v>-127638300</v>
      </c>
      <c r="K72" s="31"/>
      <c r="L72" s="7">
        <v>0</v>
      </c>
    </row>
    <row r="73" spans="1:12" ht="18.95" customHeight="1">
      <c r="A73" s="31" t="s">
        <v>204</v>
      </c>
      <c r="B73" s="31"/>
      <c r="C73" s="31"/>
      <c r="D73" s="229"/>
      <c r="E73" s="31"/>
      <c r="F73" s="148">
        <v>0</v>
      </c>
      <c r="G73" s="31"/>
      <c r="H73" s="7">
        <v>0</v>
      </c>
      <c r="I73" s="31"/>
      <c r="J73" s="148">
        <v>41491728</v>
      </c>
      <c r="K73" s="31"/>
      <c r="L73" s="7">
        <v>0</v>
      </c>
    </row>
    <row r="74" spans="1:12" ht="18.95" customHeight="1">
      <c r="A74" s="31" t="s">
        <v>205</v>
      </c>
      <c r="B74" s="31"/>
      <c r="C74" s="31"/>
      <c r="D74" s="229"/>
      <c r="E74" s="31"/>
      <c r="F74" s="148">
        <v>0</v>
      </c>
      <c r="G74" s="31"/>
      <c r="H74" s="7">
        <v>0</v>
      </c>
      <c r="I74" s="31"/>
      <c r="J74" s="148">
        <v>1000000</v>
      </c>
      <c r="K74" s="31"/>
      <c r="L74" s="7">
        <v>0</v>
      </c>
    </row>
    <row r="75" spans="1:12" ht="18.95" customHeight="1">
      <c r="A75" s="31" t="s">
        <v>206</v>
      </c>
      <c r="B75" s="31"/>
      <c r="C75" s="31"/>
      <c r="D75" s="237"/>
      <c r="E75" s="31"/>
      <c r="F75" s="151">
        <v>894437</v>
      </c>
      <c r="G75" s="31"/>
      <c r="H75" s="6">
        <v>886930</v>
      </c>
      <c r="I75" s="31"/>
      <c r="J75" s="151">
        <v>9495771</v>
      </c>
      <c r="K75" s="31"/>
      <c r="L75" s="7">
        <v>881916</v>
      </c>
    </row>
    <row r="76" spans="1:12" ht="6" customHeight="1">
      <c r="A76" s="227"/>
      <c r="B76" s="227"/>
      <c r="C76" s="227"/>
      <c r="D76" s="229"/>
      <c r="E76" s="31"/>
      <c r="F76" s="148"/>
      <c r="G76" s="31"/>
      <c r="H76" s="9"/>
      <c r="I76" s="31"/>
      <c r="J76" s="148"/>
      <c r="K76" s="31"/>
      <c r="L76" s="9"/>
    </row>
    <row r="77" spans="1:12" ht="18.95" customHeight="1">
      <c r="A77" s="236" t="s">
        <v>207</v>
      </c>
      <c r="B77" s="236"/>
      <c r="C77" s="236"/>
      <c r="D77" s="237"/>
      <c r="E77" s="31"/>
      <c r="F77" s="151">
        <f>SUM(F60:F76)</f>
        <v>-321637504</v>
      </c>
      <c r="G77" s="31"/>
      <c r="H77" s="6">
        <f>SUM(H60:H76)</f>
        <v>95034864</v>
      </c>
      <c r="I77" s="31"/>
      <c r="J77" s="151">
        <f>SUM(J60:J76)</f>
        <v>-420133847</v>
      </c>
      <c r="K77" s="31"/>
      <c r="L77" s="6">
        <f>SUM(L60:L76)</f>
        <v>67634037</v>
      </c>
    </row>
    <row r="78" spans="1:12" ht="18.95" customHeight="1">
      <c r="A78" s="227"/>
      <c r="B78" s="227"/>
      <c r="C78" s="227"/>
      <c r="D78" s="227"/>
      <c r="E78" s="7"/>
      <c r="F78" s="148"/>
      <c r="G78" s="31"/>
      <c r="H78" s="7"/>
      <c r="I78" s="31"/>
      <c r="J78" s="148"/>
      <c r="K78" s="31"/>
      <c r="L78" s="7"/>
    </row>
    <row r="79" spans="1:12" ht="18.95" customHeight="1">
      <c r="A79" s="224" t="s">
        <v>208</v>
      </c>
      <c r="B79" s="226"/>
      <c r="C79" s="226"/>
      <c r="D79" s="229"/>
      <c r="E79" s="31"/>
      <c r="F79" s="148"/>
      <c r="G79" s="31"/>
      <c r="H79" s="7"/>
      <c r="I79" s="31"/>
      <c r="J79" s="148"/>
      <c r="K79" s="31"/>
      <c r="L79" s="7"/>
    </row>
    <row r="80" spans="1:12" ht="18.95" customHeight="1">
      <c r="A80" s="226" t="s">
        <v>209</v>
      </c>
      <c r="B80" s="226"/>
      <c r="C80" s="226"/>
      <c r="D80" s="229">
        <v>15</v>
      </c>
      <c r="E80" s="31"/>
      <c r="F80" s="148">
        <v>105733360</v>
      </c>
      <c r="G80" s="31"/>
      <c r="H80" s="7">
        <v>0</v>
      </c>
      <c r="I80" s="31"/>
      <c r="J80" s="148">
        <v>105733360</v>
      </c>
      <c r="K80" s="31"/>
      <c r="L80" s="7">
        <v>0</v>
      </c>
    </row>
    <row r="81" spans="1:12" ht="18.95" customHeight="1">
      <c r="A81" s="226" t="s">
        <v>210</v>
      </c>
      <c r="B81" s="226"/>
      <c r="C81" s="226"/>
      <c r="D81" s="229"/>
      <c r="E81" s="31"/>
      <c r="F81" s="148">
        <v>2315863</v>
      </c>
      <c r="G81" s="31"/>
      <c r="H81" s="7">
        <v>152335000</v>
      </c>
      <c r="I81" s="31"/>
      <c r="J81" s="148">
        <v>0</v>
      </c>
      <c r="K81" s="31"/>
      <c r="L81" s="7">
        <v>152335000</v>
      </c>
    </row>
    <row r="82" spans="1:12" ht="18.95" customHeight="1">
      <c r="A82" s="226" t="s">
        <v>211</v>
      </c>
      <c r="B82" s="226"/>
      <c r="C82" s="226"/>
      <c r="D82" s="229"/>
      <c r="E82" s="31"/>
      <c r="F82" s="148">
        <v>-2315863</v>
      </c>
      <c r="G82" s="31"/>
      <c r="H82" s="7">
        <v>-179500000</v>
      </c>
      <c r="I82" s="31"/>
      <c r="J82" s="148">
        <v>0</v>
      </c>
      <c r="K82" s="31"/>
      <c r="L82" s="7">
        <v>-179500000</v>
      </c>
    </row>
    <row r="83" spans="1:12" ht="18.95" customHeight="1">
      <c r="A83" s="226" t="s">
        <v>212</v>
      </c>
      <c r="B83" s="226"/>
      <c r="C83" s="226"/>
      <c r="D83" s="229"/>
      <c r="E83" s="31"/>
      <c r="F83" s="148">
        <v>0</v>
      </c>
      <c r="G83" s="31"/>
      <c r="H83" s="7">
        <v>17385680</v>
      </c>
      <c r="I83" s="31"/>
      <c r="J83" s="148">
        <v>0</v>
      </c>
      <c r="K83" s="31"/>
      <c r="L83" s="7">
        <v>17385680</v>
      </c>
    </row>
    <row r="84" spans="1:12" ht="18.95" customHeight="1">
      <c r="A84" s="226" t="s">
        <v>213</v>
      </c>
      <c r="B84" s="226"/>
      <c r="C84" s="226"/>
      <c r="D84" s="229">
        <v>12</v>
      </c>
      <c r="E84" s="31"/>
      <c r="F84" s="148">
        <v>-11156476</v>
      </c>
      <c r="G84" s="31"/>
      <c r="H84" s="7">
        <v>-27119366</v>
      </c>
      <c r="I84" s="31"/>
      <c r="J84" s="148">
        <v>-9764897</v>
      </c>
      <c r="K84" s="31"/>
      <c r="L84" s="7">
        <v>-26488836</v>
      </c>
    </row>
    <row r="85" spans="1:12" ht="18.95" customHeight="1">
      <c r="A85" s="31" t="s">
        <v>214</v>
      </c>
      <c r="B85" s="227"/>
      <c r="C85" s="227"/>
      <c r="D85" s="240"/>
      <c r="E85" s="31"/>
      <c r="F85" s="148">
        <v>0</v>
      </c>
      <c r="G85" s="31"/>
      <c r="H85" s="8">
        <v>500000000</v>
      </c>
      <c r="I85" s="31"/>
      <c r="J85" s="148">
        <v>0</v>
      </c>
      <c r="K85" s="31"/>
      <c r="L85" s="7">
        <v>500000000</v>
      </c>
    </row>
    <row r="86" spans="1:12" ht="18.95" customHeight="1">
      <c r="A86" s="31" t="s">
        <v>215</v>
      </c>
      <c r="B86" s="227"/>
      <c r="C86" s="227"/>
      <c r="D86" s="239"/>
      <c r="E86" s="31"/>
      <c r="F86" s="148">
        <v>0</v>
      </c>
      <c r="G86" s="31"/>
      <c r="H86" s="8">
        <v>-8060000</v>
      </c>
      <c r="I86" s="31"/>
      <c r="J86" s="149">
        <v>0</v>
      </c>
      <c r="K86" s="31"/>
      <c r="L86" s="8">
        <v>-8060000</v>
      </c>
    </row>
    <row r="87" spans="1:12" ht="18.95" customHeight="1">
      <c r="A87" s="31" t="s">
        <v>216</v>
      </c>
      <c r="B87" s="227"/>
      <c r="C87" s="227"/>
      <c r="D87" s="229">
        <v>13</v>
      </c>
      <c r="E87" s="31"/>
      <c r="F87" s="148">
        <v>-11735706</v>
      </c>
      <c r="G87" s="31"/>
      <c r="H87" s="8">
        <v>-17800311</v>
      </c>
      <c r="I87" s="31"/>
      <c r="J87" s="148">
        <v>-11682673</v>
      </c>
      <c r="K87" s="31"/>
      <c r="L87" s="7">
        <v>-17764576</v>
      </c>
    </row>
    <row r="88" spans="1:12" ht="18.95" customHeight="1">
      <c r="A88" s="31" t="s">
        <v>217</v>
      </c>
      <c r="B88" s="227"/>
      <c r="C88" s="227"/>
      <c r="D88" s="229"/>
      <c r="E88" s="31"/>
      <c r="F88" s="148"/>
      <c r="G88" s="31"/>
      <c r="H88" s="8"/>
      <c r="I88" s="31"/>
      <c r="J88" s="148"/>
      <c r="K88" s="31"/>
      <c r="L88" s="7"/>
    </row>
    <row r="89" spans="1:12" ht="18.95" customHeight="1">
      <c r="A89" s="31"/>
      <c r="B89" s="227" t="s">
        <v>218</v>
      </c>
      <c r="C89" s="227"/>
      <c r="D89" s="229"/>
      <c r="E89" s="31"/>
      <c r="F89" s="148">
        <v>490000</v>
      </c>
      <c r="G89" s="31"/>
      <c r="H89" s="8">
        <v>875025</v>
      </c>
      <c r="I89" s="31"/>
      <c r="J89" s="148">
        <v>0</v>
      </c>
      <c r="K89" s="31"/>
      <c r="L89" s="7">
        <v>0</v>
      </c>
    </row>
    <row r="90" spans="1:12" ht="18.95" customHeight="1">
      <c r="A90" s="31" t="s">
        <v>219</v>
      </c>
      <c r="B90" s="227"/>
      <c r="C90" s="227"/>
      <c r="D90" s="229">
        <v>17</v>
      </c>
      <c r="E90" s="31"/>
      <c r="F90" s="151">
        <v>-38028414</v>
      </c>
      <c r="G90" s="31"/>
      <c r="H90" s="8">
        <v>-18221337</v>
      </c>
      <c r="I90" s="31"/>
      <c r="J90" s="148">
        <v>-38028414</v>
      </c>
      <c r="K90" s="31"/>
      <c r="L90" s="7">
        <v>-18221337</v>
      </c>
    </row>
    <row r="91" spans="1:12" ht="6" customHeight="1">
      <c r="A91" s="227"/>
      <c r="B91" s="227"/>
      <c r="C91" s="227"/>
      <c r="D91" s="229"/>
      <c r="E91" s="31"/>
      <c r="F91" s="148"/>
      <c r="G91" s="31"/>
      <c r="H91" s="9"/>
      <c r="I91" s="31"/>
      <c r="J91" s="150"/>
      <c r="K91" s="31"/>
      <c r="L91" s="9"/>
    </row>
    <row r="92" spans="1:12" ht="18.95" customHeight="1">
      <c r="A92" s="227" t="s">
        <v>220</v>
      </c>
      <c r="B92" s="227"/>
      <c r="C92" s="227"/>
      <c r="D92" s="229"/>
      <c r="E92" s="31"/>
      <c r="F92" s="151">
        <f>SUM(F80:F90)</f>
        <v>45302764</v>
      </c>
      <c r="G92" s="31"/>
      <c r="H92" s="6">
        <f>SUM(H81:H90)</f>
        <v>419894691</v>
      </c>
      <c r="I92" s="31"/>
      <c r="J92" s="151">
        <f>SUM(J80:J90)</f>
        <v>46257376</v>
      </c>
      <c r="K92" s="31"/>
      <c r="L92" s="6">
        <f>SUM(L81:L90)</f>
        <v>419685931</v>
      </c>
    </row>
    <row r="93" spans="1:12" ht="18.95" customHeight="1">
      <c r="A93" s="219"/>
      <c r="B93" s="232"/>
      <c r="C93" s="232"/>
      <c r="D93" s="232"/>
      <c r="E93" s="31"/>
      <c r="F93" s="7"/>
      <c r="G93" s="31"/>
      <c r="H93" s="7"/>
      <c r="I93" s="31"/>
      <c r="J93" s="7"/>
      <c r="K93" s="31"/>
      <c r="L93" s="7"/>
    </row>
    <row r="94" spans="1:12" ht="18.95" customHeight="1">
      <c r="A94" s="219"/>
      <c r="B94" s="232"/>
      <c r="C94" s="232"/>
      <c r="D94" s="232"/>
      <c r="E94" s="31"/>
      <c r="F94" s="7"/>
      <c r="G94" s="31"/>
      <c r="H94" s="7"/>
      <c r="I94" s="31"/>
      <c r="J94" s="7"/>
      <c r="K94" s="31"/>
      <c r="L94" s="7"/>
    </row>
    <row r="95" spans="1:12" ht="18" customHeight="1">
      <c r="A95" s="219"/>
      <c r="B95" s="232"/>
      <c r="C95" s="232"/>
      <c r="D95" s="232"/>
      <c r="E95" s="31"/>
      <c r="F95" s="7"/>
      <c r="G95" s="31"/>
      <c r="H95" s="7"/>
      <c r="I95" s="31"/>
      <c r="J95" s="7"/>
      <c r="K95" s="31"/>
      <c r="L95" s="7"/>
    </row>
    <row r="96" spans="1:12" ht="18" customHeight="1">
      <c r="A96" s="219"/>
      <c r="B96" s="232"/>
      <c r="C96" s="232"/>
      <c r="D96" s="232"/>
      <c r="E96" s="31"/>
      <c r="F96" s="7"/>
      <c r="G96" s="31"/>
      <c r="H96" s="7"/>
      <c r="I96" s="31"/>
      <c r="J96" s="7"/>
      <c r="K96" s="31"/>
      <c r="L96" s="7"/>
    </row>
    <row r="97" spans="1:12" ht="6.75" customHeight="1">
      <c r="A97" s="241"/>
      <c r="B97" s="31"/>
      <c r="C97" s="31"/>
      <c r="D97" s="237"/>
      <c r="E97" s="31"/>
      <c r="F97" s="11"/>
      <c r="G97" s="242"/>
      <c r="H97" s="11"/>
      <c r="I97" s="242"/>
      <c r="J97" s="11"/>
      <c r="K97" s="242"/>
      <c r="L97" s="11"/>
    </row>
    <row r="98" spans="1:12" ht="21.95" customHeight="1">
      <c r="A98" s="243" t="str">
        <f>+A49</f>
        <v>หมายเหตุประกอบข้อมูลทางการเงินเป็นส่วนหนึ่งของข้อมูลทางการเงินระหว่างกาลนี้</v>
      </c>
      <c r="B98" s="222"/>
      <c r="C98" s="222"/>
      <c r="D98" s="244"/>
      <c r="E98" s="222"/>
      <c r="F98" s="216"/>
      <c r="G98" s="245"/>
      <c r="H98" s="216"/>
      <c r="I98" s="245"/>
      <c r="J98" s="216"/>
      <c r="K98" s="245"/>
      <c r="L98" s="216"/>
    </row>
    <row r="99" spans="1:12" ht="21.75" customHeight="1">
      <c r="A99" s="48" t="str">
        <f>A50</f>
        <v>บริษัท โปรเอ็น คอร์ป จำกัด (มหาชน)</v>
      </c>
      <c r="B99" s="227"/>
      <c r="C99" s="227"/>
      <c r="D99" s="227"/>
      <c r="E99" s="31"/>
      <c r="F99" s="31"/>
      <c r="G99" s="31"/>
      <c r="H99" s="31"/>
      <c r="I99" s="31"/>
      <c r="J99" s="7"/>
      <c r="K99" s="31"/>
      <c r="L99" s="7"/>
    </row>
    <row r="100" spans="1:12" ht="21.75" customHeight="1">
      <c r="A100" s="219" t="s">
        <v>192</v>
      </c>
      <c r="B100" s="227"/>
      <c r="C100" s="227"/>
      <c r="D100" s="227"/>
      <c r="E100" s="31"/>
      <c r="F100" s="31"/>
      <c r="G100" s="31"/>
      <c r="H100" s="31"/>
      <c r="I100" s="31"/>
      <c r="J100" s="7"/>
      <c r="K100" s="31"/>
      <c r="L100" s="7"/>
    </row>
    <row r="101" spans="1:12" ht="21.75" customHeight="1">
      <c r="A101" s="221" t="str">
        <f>+A3</f>
        <v>สำหรับงวดเก้าเดือนสิ้นสุดวันที่ 30 กันยายน พ.ศ. 2566</v>
      </c>
      <c r="B101" s="235"/>
      <c r="C101" s="235"/>
      <c r="D101" s="235"/>
      <c r="E101" s="222"/>
      <c r="F101" s="222"/>
      <c r="G101" s="222"/>
      <c r="H101" s="222"/>
      <c r="I101" s="222"/>
      <c r="J101" s="6"/>
      <c r="K101" s="222"/>
      <c r="L101" s="6"/>
    </row>
    <row r="102" spans="1:12" ht="21.75" customHeight="1">
      <c r="A102" s="223"/>
      <c r="B102" s="227"/>
      <c r="C102" s="227"/>
      <c r="D102" s="227"/>
      <c r="E102" s="31"/>
      <c r="F102" s="31"/>
      <c r="G102" s="31"/>
      <c r="H102" s="31"/>
      <c r="I102" s="31"/>
      <c r="J102" s="7"/>
      <c r="K102" s="31"/>
      <c r="L102" s="7"/>
    </row>
    <row r="103" spans="1:12" ht="21.75" customHeight="1">
      <c r="A103" s="224"/>
      <c r="B103" s="224"/>
      <c r="C103" s="224"/>
      <c r="D103" s="224"/>
      <c r="E103" s="225"/>
      <c r="F103" s="270" t="s">
        <v>3</v>
      </c>
      <c r="G103" s="270"/>
      <c r="H103" s="270"/>
      <c r="I103" s="71"/>
      <c r="J103" s="270" t="s">
        <v>4</v>
      </c>
      <c r="K103" s="270"/>
      <c r="L103" s="270"/>
    </row>
    <row r="104" spans="1:12" ht="21.75" customHeight="1">
      <c r="A104" s="224"/>
      <c r="B104" s="224"/>
      <c r="C104" s="224"/>
      <c r="D104" s="224"/>
      <c r="E104" s="225"/>
      <c r="F104" s="47" t="s">
        <v>7</v>
      </c>
      <c r="G104" s="71"/>
      <c r="H104" s="47" t="s">
        <v>7</v>
      </c>
      <c r="I104" s="71"/>
      <c r="J104" s="47" t="s">
        <v>7</v>
      </c>
      <c r="K104" s="71"/>
      <c r="L104" s="47" t="s">
        <v>7</v>
      </c>
    </row>
    <row r="105" spans="1:12" ht="21.75" customHeight="1">
      <c r="A105" s="227"/>
      <c r="B105" s="227"/>
      <c r="C105" s="227"/>
      <c r="D105" s="31"/>
      <c r="E105" s="119"/>
      <c r="F105" s="14" t="s">
        <v>9</v>
      </c>
      <c r="G105" s="66"/>
      <c r="H105" s="14" t="s">
        <v>10</v>
      </c>
      <c r="I105" s="14"/>
      <c r="J105" s="14" t="s">
        <v>9</v>
      </c>
      <c r="K105" s="66"/>
      <c r="L105" s="14" t="s">
        <v>10</v>
      </c>
    </row>
    <row r="106" spans="1:12" ht="21.75" customHeight="1">
      <c r="A106" s="227"/>
      <c r="B106" s="227"/>
      <c r="C106" s="227"/>
      <c r="D106" s="31"/>
      <c r="E106" s="119"/>
      <c r="F106" s="36" t="s">
        <v>12</v>
      </c>
      <c r="G106" s="32"/>
      <c r="H106" s="36" t="s">
        <v>12</v>
      </c>
      <c r="I106" s="41"/>
      <c r="J106" s="36" t="s">
        <v>12</v>
      </c>
      <c r="K106" s="41"/>
      <c r="L106" s="36" t="s">
        <v>12</v>
      </c>
    </row>
    <row r="107" spans="1:12" ht="21.75" customHeight="1">
      <c r="A107" s="241"/>
      <c r="B107" s="31"/>
      <c r="C107" s="31"/>
      <c r="D107" s="237"/>
      <c r="E107" s="31"/>
      <c r="F107" s="153"/>
      <c r="G107" s="242"/>
      <c r="H107" s="11"/>
      <c r="I107" s="242"/>
      <c r="J107" s="153"/>
      <c r="K107" s="242"/>
      <c r="L107" s="11"/>
    </row>
    <row r="108" spans="1:12" ht="21.75" customHeight="1">
      <c r="A108" s="219" t="s">
        <v>221</v>
      </c>
      <c r="B108" s="232"/>
      <c r="C108" s="232"/>
      <c r="D108" s="246"/>
      <c r="E108" s="31"/>
      <c r="F108" s="148">
        <f>SUM(F43,F77,F92)</f>
        <v>-446399921</v>
      </c>
      <c r="G108" s="31"/>
      <c r="H108" s="7">
        <f>SUM(H43,H77,H92)</f>
        <v>418219833</v>
      </c>
      <c r="I108" s="31"/>
      <c r="J108" s="148">
        <f>SUM(J43,J77,J92)</f>
        <v>-477750129</v>
      </c>
      <c r="K108" s="31"/>
      <c r="L108" s="7">
        <f>SUM(L43,L77,L92)</f>
        <v>420715450</v>
      </c>
    </row>
    <row r="109" spans="1:12" ht="21.75" customHeight="1">
      <c r="A109" s="232" t="s">
        <v>222</v>
      </c>
      <c r="B109" s="232"/>
      <c r="C109" s="232"/>
      <c r="D109" s="246"/>
      <c r="E109" s="31"/>
      <c r="F109" s="148">
        <v>550568129</v>
      </c>
      <c r="G109" s="31"/>
      <c r="H109" s="7">
        <v>123186180</v>
      </c>
      <c r="I109" s="31"/>
      <c r="J109" s="148">
        <v>544186255</v>
      </c>
      <c r="K109" s="31"/>
      <c r="L109" s="7">
        <v>114003914</v>
      </c>
    </row>
    <row r="110" spans="1:12" ht="6" customHeight="1">
      <c r="A110" s="227"/>
      <c r="B110" s="227"/>
      <c r="C110" s="227"/>
      <c r="D110" s="229"/>
      <c r="E110" s="31"/>
      <c r="F110" s="150"/>
      <c r="G110" s="31"/>
      <c r="H110" s="9"/>
      <c r="I110" s="31"/>
      <c r="J110" s="150"/>
      <c r="K110" s="31"/>
      <c r="L110" s="9"/>
    </row>
    <row r="111" spans="1:12" ht="21.75" customHeight="1" thickBot="1">
      <c r="A111" s="219" t="s">
        <v>223</v>
      </c>
      <c r="B111" s="232"/>
      <c r="C111" s="232"/>
      <c r="D111" s="246"/>
      <c r="E111" s="31"/>
      <c r="F111" s="152">
        <f>SUM(F108:F110)</f>
        <v>104168208</v>
      </c>
      <c r="G111" s="31"/>
      <c r="H111" s="10">
        <f>SUM(H108:H110)</f>
        <v>541406013</v>
      </c>
      <c r="I111" s="31"/>
      <c r="J111" s="152">
        <f>SUM(J108:J110)</f>
        <v>66436126</v>
      </c>
      <c r="K111" s="31"/>
      <c r="L111" s="10">
        <f>SUM(L108:L110)</f>
        <v>534719364</v>
      </c>
    </row>
    <row r="112" spans="1:12" ht="21.75" customHeight="1" thickTop="1">
      <c r="A112" s="241"/>
      <c r="B112" s="31"/>
      <c r="C112" s="31"/>
      <c r="D112" s="237"/>
      <c r="E112" s="31"/>
      <c r="F112" s="153"/>
      <c r="G112" s="242"/>
      <c r="H112" s="11"/>
      <c r="I112" s="242"/>
      <c r="J112" s="153"/>
      <c r="K112" s="242"/>
      <c r="L112" s="11"/>
    </row>
    <row r="113" spans="1:12" ht="21.75" customHeight="1">
      <c r="A113" s="247" t="s">
        <v>15</v>
      </c>
      <c r="B113" s="31"/>
      <c r="C113" s="31"/>
      <c r="D113" s="237"/>
      <c r="E113" s="31"/>
      <c r="F113" s="153"/>
      <c r="G113" s="242"/>
      <c r="H113" s="11"/>
      <c r="I113" s="242"/>
      <c r="J113" s="153"/>
      <c r="K113" s="242"/>
      <c r="L113" s="11"/>
    </row>
    <row r="114" spans="1:12" ht="21.75" customHeight="1">
      <c r="A114" s="241" t="s">
        <v>15</v>
      </c>
      <c r="B114" s="31"/>
      <c r="C114" s="31"/>
      <c r="D114" s="237"/>
      <c r="E114" s="31"/>
      <c r="F114" s="148">
        <v>106978354</v>
      </c>
      <c r="G114" s="31"/>
      <c r="H114" s="7">
        <v>543548406</v>
      </c>
      <c r="I114" s="31"/>
      <c r="J114" s="148">
        <v>66436126</v>
      </c>
      <c r="K114" s="31"/>
      <c r="L114" s="7">
        <v>534719364</v>
      </c>
    </row>
    <row r="115" spans="1:12" ht="21.75" customHeight="1">
      <c r="A115" s="241" t="s">
        <v>224</v>
      </c>
      <c r="B115" s="31"/>
      <c r="C115" s="31"/>
      <c r="D115" s="237"/>
      <c r="E115" s="31"/>
      <c r="F115" s="151">
        <v>-2810146</v>
      </c>
      <c r="G115" s="31"/>
      <c r="H115" s="6">
        <v>-2142393</v>
      </c>
      <c r="I115" s="31"/>
      <c r="J115" s="151">
        <v>0</v>
      </c>
      <c r="K115" s="31"/>
      <c r="L115" s="6">
        <v>0</v>
      </c>
    </row>
    <row r="116" spans="1:12" ht="6" customHeight="1">
      <c r="A116" s="241"/>
      <c r="B116" s="31"/>
      <c r="C116" s="31"/>
      <c r="D116" s="237"/>
      <c r="E116" s="31"/>
      <c r="F116" s="148"/>
      <c r="G116" s="31"/>
      <c r="H116" s="7"/>
      <c r="I116" s="31"/>
      <c r="J116" s="148"/>
      <c r="K116" s="31"/>
      <c r="L116" s="7"/>
    </row>
    <row r="117" spans="1:12" ht="21.75" customHeight="1" thickBot="1">
      <c r="A117" s="241"/>
      <c r="B117" s="31"/>
      <c r="C117" s="31"/>
      <c r="D117" s="237"/>
      <c r="E117" s="31"/>
      <c r="F117" s="152">
        <f>SUM(F114:F116)</f>
        <v>104168208</v>
      </c>
      <c r="G117" s="31"/>
      <c r="H117" s="10">
        <f>SUM(H114:H116)</f>
        <v>541406013</v>
      </c>
      <c r="I117" s="31"/>
      <c r="J117" s="152">
        <f>SUM(J114:J116)</f>
        <v>66436126</v>
      </c>
      <c r="K117" s="31"/>
      <c r="L117" s="10">
        <f>SUM(L114:L116)</f>
        <v>534719364</v>
      </c>
    </row>
    <row r="118" spans="1:12" ht="21.75" customHeight="1" thickTop="1">
      <c r="A118" s="241"/>
      <c r="B118" s="31"/>
      <c r="C118" s="31"/>
      <c r="D118" s="237"/>
      <c r="E118" s="31"/>
      <c r="F118" s="153"/>
      <c r="G118" s="242"/>
      <c r="H118" s="11"/>
      <c r="I118" s="242"/>
      <c r="J118" s="153"/>
      <c r="K118" s="242"/>
      <c r="L118" s="11"/>
    </row>
    <row r="119" spans="1:12" ht="21.75" customHeight="1">
      <c r="A119" s="223" t="s">
        <v>225</v>
      </c>
      <c r="B119" s="227"/>
      <c r="C119" s="227"/>
      <c r="D119" s="229"/>
      <c r="E119" s="31"/>
      <c r="F119" s="154"/>
      <c r="G119" s="31"/>
      <c r="H119" s="31"/>
      <c r="I119" s="31"/>
      <c r="J119" s="154"/>
      <c r="K119" s="31"/>
      <c r="L119" s="31"/>
    </row>
    <row r="120" spans="1:12" ht="6" customHeight="1">
      <c r="A120" s="223"/>
      <c r="B120" s="227"/>
      <c r="C120" s="227"/>
      <c r="D120" s="229"/>
      <c r="E120" s="31"/>
      <c r="F120" s="148"/>
      <c r="G120" s="31"/>
      <c r="H120" s="7"/>
      <c r="I120" s="31"/>
      <c r="J120" s="148"/>
      <c r="K120" s="31"/>
      <c r="L120" s="7"/>
    </row>
    <row r="121" spans="1:12" ht="21.75" customHeight="1">
      <c r="A121" s="241" t="s">
        <v>226</v>
      </c>
      <c r="B121" s="31"/>
      <c r="C121" s="31"/>
      <c r="D121" s="237"/>
      <c r="E121" s="31"/>
      <c r="F121" s="148">
        <v>8550667</v>
      </c>
      <c r="G121" s="242"/>
      <c r="H121" s="7">
        <v>17665351</v>
      </c>
      <c r="I121" s="242"/>
      <c r="J121" s="148">
        <v>6742566</v>
      </c>
      <c r="K121" s="242"/>
      <c r="L121" s="7">
        <v>17665351</v>
      </c>
    </row>
    <row r="122" spans="1:12" ht="21.75" customHeight="1">
      <c r="A122" s="241" t="s">
        <v>227</v>
      </c>
      <c r="B122" s="31"/>
      <c r="C122" s="31"/>
      <c r="D122" s="237"/>
      <c r="E122" s="31"/>
      <c r="F122" s="148">
        <v>414007</v>
      </c>
      <c r="G122" s="242"/>
      <c r="H122" s="7">
        <v>4266421</v>
      </c>
      <c r="I122" s="242"/>
      <c r="J122" s="148">
        <v>414007</v>
      </c>
      <c r="K122" s="242"/>
      <c r="L122" s="7">
        <v>4266421</v>
      </c>
    </row>
    <row r="123" spans="1:12" ht="21.75" customHeight="1">
      <c r="A123" s="241" t="s">
        <v>228</v>
      </c>
      <c r="B123" s="31"/>
      <c r="C123" s="31"/>
      <c r="D123" s="237"/>
      <c r="E123" s="31"/>
      <c r="F123" s="148">
        <v>0</v>
      </c>
      <c r="G123" s="242"/>
      <c r="H123" s="7">
        <v>129097.64</v>
      </c>
      <c r="I123" s="242"/>
      <c r="J123" s="155">
        <v>0</v>
      </c>
      <c r="K123" s="242"/>
      <c r="L123" s="12">
        <v>129097.64</v>
      </c>
    </row>
    <row r="124" spans="1:12" ht="21.75" customHeight="1">
      <c r="A124" s="241" t="s">
        <v>229</v>
      </c>
      <c r="B124" s="31"/>
      <c r="C124" s="31"/>
      <c r="D124" s="237"/>
      <c r="E124" s="31"/>
      <c r="F124" s="148">
        <v>25000040</v>
      </c>
      <c r="G124" s="242"/>
      <c r="H124" s="7">
        <v>2517777</v>
      </c>
      <c r="I124" s="242"/>
      <c r="J124" s="155">
        <v>25000040</v>
      </c>
      <c r="K124" s="242"/>
      <c r="L124" s="12">
        <v>2517777</v>
      </c>
    </row>
    <row r="125" spans="1:12" ht="21.75" customHeight="1">
      <c r="A125" s="241" t="s">
        <v>230</v>
      </c>
      <c r="B125" s="31"/>
      <c r="C125" s="31"/>
      <c r="D125" s="237"/>
      <c r="E125" s="31"/>
      <c r="F125" s="148">
        <v>-7154713</v>
      </c>
      <c r="G125" s="7"/>
      <c r="H125" s="7">
        <v>0</v>
      </c>
      <c r="I125" s="7"/>
      <c r="J125" s="155">
        <v>-7154713</v>
      </c>
      <c r="K125" s="7"/>
      <c r="L125" s="7">
        <v>0</v>
      </c>
    </row>
    <row r="126" spans="1:12" ht="21.75" customHeight="1">
      <c r="A126" s="241"/>
      <c r="B126" s="31"/>
      <c r="C126" s="31"/>
      <c r="D126" s="237"/>
      <c r="E126" s="31"/>
      <c r="F126" s="7"/>
      <c r="G126" s="242"/>
      <c r="H126" s="7"/>
      <c r="I126" s="242"/>
      <c r="J126" s="12"/>
      <c r="K126" s="242"/>
      <c r="L126" s="12"/>
    </row>
    <row r="127" spans="1:12" ht="21.75" customHeight="1">
      <c r="A127" s="241"/>
      <c r="B127" s="31"/>
      <c r="C127" s="31"/>
      <c r="D127" s="237"/>
      <c r="E127" s="31"/>
      <c r="F127" s="7"/>
      <c r="G127" s="242"/>
      <c r="H127" s="7"/>
      <c r="I127" s="242"/>
      <c r="J127" s="12"/>
      <c r="K127" s="242"/>
      <c r="L127" s="12"/>
    </row>
    <row r="128" spans="1:12" ht="21.75" customHeight="1">
      <c r="A128" s="241"/>
      <c r="B128" s="31"/>
      <c r="C128" s="31"/>
      <c r="D128" s="237"/>
      <c r="E128" s="31"/>
      <c r="F128" s="7"/>
      <c r="G128" s="242"/>
      <c r="H128" s="7"/>
      <c r="I128" s="242"/>
      <c r="J128" s="12"/>
      <c r="K128" s="242"/>
      <c r="L128" s="12"/>
    </row>
    <row r="129" spans="1:12" ht="21.75" customHeight="1">
      <c r="A129" s="241"/>
      <c r="B129" s="31"/>
      <c r="C129" s="31"/>
      <c r="D129" s="237"/>
      <c r="E129" s="31"/>
      <c r="F129" s="7"/>
      <c r="G129" s="242"/>
      <c r="H129" s="7"/>
      <c r="I129" s="242"/>
      <c r="J129" s="12"/>
      <c r="K129" s="242"/>
      <c r="L129" s="12"/>
    </row>
    <row r="130" spans="1:12" ht="21.75" customHeight="1">
      <c r="A130" s="241"/>
      <c r="B130" s="31"/>
      <c r="C130" s="31"/>
      <c r="D130" s="237"/>
      <c r="E130" s="31"/>
      <c r="F130" s="7"/>
      <c r="G130" s="242"/>
      <c r="H130" s="7"/>
      <c r="I130" s="242"/>
      <c r="J130" s="12"/>
      <c r="K130" s="242"/>
      <c r="L130" s="12"/>
    </row>
    <row r="131" spans="1:12" ht="21.75" customHeight="1">
      <c r="A131" s="241"/>
      <c r="B131" s="31"/>
      <c r="C131" s="31"/>
      <c r="D131" s="237"/>
      <c r="E131" s="31"/>
      <c r="F131" s="7"/>
      <c r="G131" s="242"/>
      <c r="H131" s="7"/>
      <c r="I131" s="242"/>
      <c r="J131" s="12"/>
      <c r="K131" s="242"/>
      <c r="L131" s="12"/>
    </row>
    <row r="132" spans="1:12" ht="21.75" customHeight="1">
      <c r="A132" s="241"/>
      <c r="B132" s="31"/>
      <c r="C132" s="31"/>
      <c r="D132" s="237"/>
      <c r="E132" s="31"/>
      <c r="F132" s="7"/>
      <c r="G132" s="242"/>
      <c r="H132" s="7"/>
      <c r="I132" s="242"/>
      <c r="J132" s="12"/>
      <c r="K132" s="242"/>
      <c r="L132" s="12"/>
    </row>
    <row r="133" spans="1:12" ht="21.75" customHeight="1">
      <c r="A133" s="241"/>
      <c r="B133" s="31"/>
      <c r="C133" s="31"/>
      <c r="D133" s="237"/>
      <c r="E133" s="31"/>
      <c r="F133" s="7"/>
      <c r="G133" s="242"/>
      <c r="H133" s="7"/>
      <c r="I133" s="242"/>
      <c r="J133" s="12"/>
      <c r="K133" s="242"/>
      <c r="L133" s="12"/>
    </row>
    <row r="134" spans="1:12" ht="21.75" customHeight="1">
      <c r="A134" s="241"/>
      <c r="B134" s="31"/>
      <c r="C134" s="31"/>
      <c r="D134" s="237"/>
      <c r="E134" s="31"/>
      <c r="F134" s="7"/>
      <c r="G134" s="242"/>
      <c r="H134" s="7"/>
      <c r="I134" s="242"/>
      <c r="J134" s="12"/>
      <c r="K134" s="242"/>
      <c r="L134" s="12"/>
    </row>
    <row r="135" spans="1:12" ht="21.75" customHeight="1">
      <c r="A135" s="241"/>
      <c r="B135" s="31"/>
      <c r="C135" s="31"/>
      <c r="D135" s="237"/>
      <c r="E135" s="31"/>
      <c r="F135" s="7"/>
      <c r="G135" s="242"/>
      <c r="H135" s="7"/>
      <c r="I135" s="242"/>
      <c r="J135" s="12"/>
      <c r="K135" s="242"/>
      <c r="L135" s="12"/>
    </row>
    <row r="136" spans="1:12" ht="21" customHeight="1">
      <c r="A136" s="241"/>
      <c r="B136" s="31"/>
      <c r="C136" s="31"/>
      <c r="D136" s="237"/>
      <c r="E136" s="31"/>
      <c r="F136" s="7"/>
      <c r="G136" s="242"/>
      <c r="H136" s="7"/>
      <c r="I136" s="242"/>
      <c r="J136" s="12"/>
      <c r="K136" s="242"/>
      <c r="L136" s="12"/>
    </row>
    <row r="137" spans="1:12" ht="26.25" customHeight="1">
      <c r="A137" s="241"/>
      <c r="B137" s="31"/>
      <c r="C137" s="31"/>
      <c r="D137" s="237"/>
      <c r="E137" s="31"/>
      <c r="F137" s="7"/>
      <c r="G137" s="242"/>
      <c r="H137" s="7"/>
      <c r="I137" s="242"/>
      <c r="J137" s="12"/>
      <c r="K137" s="242"/>
      <c r="L137" s="12"/>
    </row>
    <row r="138" spans="1:12" ht="21.75" customHeight="1">
      <c r="A138" s="272" t="s">
        <v>155</v>
      </c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</row>
    <row r="139" spans="1:12" ht="21.75" customHeight="1">
      <c r="A139" s="260"/>
      <c r="B139" s="260"/>
      <c r="C139" s="260"/>
      <c r="D139" s="260"/>
      <c r="E139" s="260"/>
      <c r="F139" s="260"/>
      <c r="G139" s="260"/>
      <c r="H139" s="260"/>
      <c r="I139" s="260"/>
      <c r="J139" s="260"/>
      <c r="K139" s="260"/>
      <c r="L139" s="260"/>
    </row>
    <row r="140" spans="1:12" ht="21.75" customHeight="1">
      <c r="A140" s="260"/>
      <c r="B140" s="260"/>
      <c r="C140" s="260"/>
      <c r="D140" s="260"/>
      <c r="E140" s="260"/>
      <c r="F140" s="260"/>
      <c r="G140" s="260"/>
      <c r="H140" s="260"/>
      <c r="I140" s="260"/>
      <c r="J140" s="260"/>
      <c r="K140" s="260"/>
      <c r="L140" s="260"/>
    </row>
    <row r="141" spans="1:12" ht="9" customHeight="1">
      <c r="A141" s="260"/>
      <c r="B141" s="260"/>
      <c r="C141" s="260"/>
      <c r="D141" s="260"/>
      <c r="E141" s="260"/>
      <c r="F141" s="260"/>
      <c r="G141" s="260"/>
      <c r="H141" s="260"/>
      <c r="I141" s="260"/>
      <c r="J141" s="260"/>
      <c r="K141" s="260"/>
      <c r="L141" s="260"/>
    </row>
    <row r="142" spans="1:12" ht="21.95" customHeight="1">
      <c r="A142" s="248" t="s">
        <v>39</v>
      </c>
      <c r="B142" s="222"/>
      <c r="C142" s="222"/>
      <c r="D142" s="222"/>
      <c r="E142" s="222"/>
      <c r="F142" s="222"/>
      <c r="G142" s="222"/>
      <c r="H142" s="222"/>
      <c r="I142" s="222"/>
      <c r="J142" s="13"/>
      <c r="K142" s="222"/>
      <c r="L142" s="13"/>
    </row>
  </sheetData>
  <mergeCells count="8">
    <mergeCell ref="A138:L138"/>
    <mergeCell ref="F5:H5"/>
    <mergeCell ref="J5:L5"/>
    <mergeCell ref="F54:H54"/>
    <mergeCell ref="J54:L54"/>
    <mergeCell ref="A47:L47"/>
    <mergeCell ref="F103:H103"/>
    <mergeCell ref="J103:L103"/>
  </mergeCells>
  <pageMargins left="0.8" right="0.5" top="0.5" bottom="0.6" header="0.49" footer="0.4"/>
  <pageSetup paperSize="9" scale="90" firstPageNumber="9" orientation="portrait" useFirstPageNumber="1" horizontalDpi="1200" verticalDpi="1200" r:id="rId1"/>
  <headerFooter>
    <oddFooter>&amp;R&amp;"Browallia New,Regular"&amp;13&amp;P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Chonticha Ketngam</dc:creator>
  <cp:keywords/>
  <dc:description/>
  <cp:lastModifiedBy>Prapussorn Boonaiem</cp:lastModifiedBy>
  <cp:revision/>
  <dcterms:created xsi:type="dcterms:W3CDTF">2021-05-10T08:11:29Z</dcterms:created>
  <dcterms:modified xsi:type="dcterms:W3CDTF">2025-06-20T10:23:43Z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