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M:\ABAS-Listed\PROEN Crop Public Company Limited\PROEN Corp Public_Q2'Jun24\"/>
    </mc:Choice>
  </mc:AlternateContent>
  <xr:revisionPtr revIDLastSave="0" documentId="13_ncr:1_{982AF138-6195-4E2D-879B-1492C48438F1}" xr6:coauthVersionLast="47" xr6:coauthVersionMax="47" xr10:uidLastSave="{00000000-0000-0000-0000-000000000000}"/>
  <bookViews>
    <workbookView xWindow="-120" yWindow="-120" windowWidth="21840" windowHeight="13020" tabRatio="771" xr2:uid="{080F3B0B-9E66-456E-B643-8EEAB972936F}"/>
  </bookViews>
  <sheets>
    <sheet name="TH 2-4" sheetId="9" r:id="rId1"/>
    <sheet name="T 5 (3M)" sheetId="6" r:id="rId2"/>
    <sheet name="T6 (6M)" sheetId="7" r:id="rId3"/>
    <sheet name="T 7 conso" sheetId="3" r:id="rId4"/>
    <sheet name="T8" sheetId="4" r:id="rId5"/>
    <sheet name="T9-11" sheetId="5"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123Graph_D" localSheetId="1" hidden="1">[1]A!#REF!</definedName>
    <definedName name="__123Graph_D" localSheetId="2" hidden="1">[1]A!#REF!</definedName>
    <definedName name="__123Graph_D" localSheetId="0" hidden="1">[2]A!#REF!</definedName>
    <definedName name="__123Graph_D" hidden="1">[2]A!#REF!</definedName>
    <definedName name="__f2" localSheetId="0" hidden="1">{#N/A,#N/A,FALSE,"COVER1.XLS ";#N/A,#N/A,FALSE,"RACT1.XLS";#N/A,#N/A,FALSE,"RACT2.XLS";#N/A,#N/A,FALSE,"ECCMP";#N/A,#N/A,FALSE,"WELDER.XLS"}</definedName>
    <definedName name="__f2" hidden="1">{#N/A,#N/A,FALSE,"COVER1.XLS ";#N/A,#N/A,FALSE,"RACT1.XLS";#N/A,#N/A,FALSE,"RACT2.XLS";#N/A,#N/A,FALSE,"ECCMP";#N/A,#N/A,FALSE,"WELDER.XLS"}</definedName>
    <definedName name="__IntlFixup" hidden="1">TRUE</definedName>
    <definedName name="__kvs1" localSheetId="0" hidden="1">{#N/A,#N/A,FALSE,"COVER1.XLS ";#N/A,#N/A,FALSE,"RACT1.XLS";#N/A,#N/A,FALSE,"RACT2.XLS";#N/A,#N/A,FALSE,"ECCMP";#N/A,#N/A,FALSE,"WELDER.XLS"}</definedName>
    <definedName name="__kvs1" hidden="1">{#N/A,#N/A,FALSE,"COVER1.XLS ";#N/A,#N/A,FALSE,"RACT1.XLS";#N/A,#N/A,FALSE,"RACT2.XLS";#N/A,#N/A,FALSE,"ECCMP";#N/A,#N/A,FALSE,"WELDER.XLS"}</definedName>
    <definedName name="__kvs2" localSheetId="0" hidden="1">{#N/A,#N/A,FALSE,"COVER1.XLS ";#N/A,#N/A,FALSE,"RACT1.XLS";#N/A,#N/A,FALSE,"RACT2.XLS";#N/A,#N/A,FALSE,"ECCMP";#N/A,#N/A,FALSE,"WELDER.XLS"}</definedName>
    <definedName name="__kvs2" hidden="1">{#N/A,#N/A,FALSE,"COVER1.XLS ";#N/A,#N/A,FALSE,"RACT1.XLS";#N/A,#N/A,FALSE,"RACT2.XLS";#N/A,#N/A,FALSE,"ECCMP";#N/A,#N/A,FALSE,"WELDER.XLS"}</definedName>
    <definedName name="__KVS3" localSheetId="0" hidden="1">{#N/A,#N/A,FALSE,"COVER1.XLS ";#N/A,#N/A,FALSE,"RACT1.XLS";#N/A,#N/A,FALSE,"RACT2.XLS";#N/A,#N/A,FALSE,"ECCMP";#N/A,#N/A,FALSE,"WELDER.XLS"}</definedName>
    <definedName name="__KVS3" hidden="1">{#N/A,#N/A,FALSE,"COVER1.XLS ";#N/A,#N/A,FALSE,"RACT1.XLS";#N/A,#N/A,FALSE,"RACT2.XLS";#N/A,#N/A,FALSE,"ECCMP";#N/A,#N/A,FALSE,"WELDER.XLS"}</definedName>
    <definedName name="__kvs5" localSheetId="0" hidden="1">{#N/A,#N/A,FALSE,"COVER.XLS";#N/A,#N/A,FALSE,"RACT1.XLS";#N/A,#N/A,FALSE,"RACT2.XLS";#N/A,#N/A,FALSE,"ECCMP";#N/A,#N/A,FALSE,"WELDER.XLS"}</definedName>
    <definedName name="__kvs5" hidden="1">{#N/A,#N/A,FALSE,"COVER.XLS";#N/A,#N/A,FALSE,"RACT1.XLS";#N/A,#N/A,FALSE,"RACT2.XLS";#N/A,#N/A,FALSE,"ECCMP";#N/A,#N/A,FALSE,"WELDER.XLS"}</definedName>
    <definedName name="__kvs8" localSheetId="0" hidden="1">{#N/A,#N/A,FALSE,"COVER1.XLS ";#N/A,#N/A,FALSE,"RACT1.XLS";#N/A,#N/A,FALSE,"RACT2.XLS";#N/A,#N/A,FALSE,"ECCMP";#N/A,#N/A,FALSE,"WELDER.XLS"}</definedName>
    <definedName name="__kvs8" hidden="1">{#N/A,#N/A,FALSE,"COVER1.XLS ";#N/A,#N/A,FALSE,"RACT1.XLS";#N/A,#N/A,FALSE,"RACT2.XLS";#N/A,#N/A,FALSE,"ECCMP";#N/A,#N/A,FALSE,"WELDER.XLS"}</definedName>
    <definedName name="__lk1"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lk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MB2" localSheetId="0" hidden="1">{#N/A,#N/A,FALSE,"COVER.XLS";#N/A,#N/A,FALSE,"RACT1.XLS";#N/A,#N/A,FALSE,"RACT2.XLS";#N/A,#N/A,FALSE,"ECCMP";#N/A,#N/A,FALSE,"WELDER.XLS"}</definedName>
    <definedName name="__MB2" hidden="1">{#N/A,#N/A,FALSE,"COVER.XLS";#N/A,#N/A,FALSE,"RACT1.XLS";#N/A,#N/A,FALSE,"RACT2.XLS";#N/A,#N/A,FALSE,"ECCMP";#N/A,#N/A,FALSE,"WELDER.XLS"}</definedName>
    <definedName name="__tr1"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tr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TR2"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TR2"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1_0_0Cwvu.GREY_A" hidden="1">[3]TargIS!#REF!</definedName>
    <definedName name="_11_0_0Cwvu.GREY_A" hidden="1">[4]TargIS!#REF!</definedName>
    <definedName name="_12_0_0Cwvu.GREY_A" hidden="1">[5]TargIS!#REF!</definedName>
    <definedName name="_16_0_0Cwvu.GREY_A" hidden="1">[4]TargIS!#REF!</definedName>
    <definedName name="_1Table2_" hidden="1">[6]BEV!#REF!</definedName>
    <definedName name="_2_0_Table2_" hidden="1">[6]BEV!#REF!</definedName>
    <definedName name="_3S" hidden="1">[7]FINANCIALS!#REF!</definedName>
    <definedName name="_4Table2_" hidden="1">[6]BEV!#REF!</definedName>
    <definedName name="_5Table2_" hidden="1">[6]BEV!#REF!</definedName>
    <definedName name="_6_0_S" hidden="1">[7]FINANCIALS!#REF!</definedName>
    <definedName name="_7_0_Table2_" hidden="1">[6]BEV!#REF!</definedName>
    <definedName name="_8_0_Table2_" hidden="1">[6]BEV!#REF!</definedName>
    <definedName name="_Dist_Values" hidden="1">#REF!</definedName>
    <definedName name="_f2" localSheetId="0" hidden="1">{#N/A,#N/A,FALSE,"COVER1.XLS ";#N/A,#N/A,FALSE,"RACT1.XLS";#N/A,#N/A,FALSE,"RACT2.XLS";#N/A,#N/A,FALSE,"ECCMP";#N/A,#N/A,FALSE,"WELDER.XLS"}</definedName>
    <definedName name="_f2" hidden="1">{#N/A,#N/A,FALSE,"COVER1.XLS ";#N/A,#N/A,FALSE,"RACT1.XLS";#N/A,#N/A,FALSE,"RACT2.XLS";#N/A,#N/A,FALSE,"ECCMP";#N/A,#N/A,FALSE,"WELDER.XLS"}</definedName>
    <definedName name="_Fill" hidden="1">#REF!</definedName>
    <definedName name="_xlnm._FilterDatabase" hidden="1">#REF!</definedName>
    <definedName name="_Key1" hidden="1">#REF!</definedName>
    <definedName name="_Key2" hidden="1">#REF!</definedName>
    <definedName name="_key3" hidden="1">#REF!</definedName>
    <definedName name="_KO2" hidden="1">#REF!</definedName>
    <definedName name="_kvs1" localSheetId="0" hidden="1">{#N/A,#N/A,FALSE,"COVER1.XLS ";#N/A,#N/A,FALSE,"RACT1.XLS";#N/A,#N/A,FALSE,"RACT2.XLS";#N/A,#N/A,FALSE,"ECCMP";#N/A,#N/A,FALSE,"WELDER.XLS"}</definedName>
    <definedName name="_kvs1" hidden="1">{#N/A,#N/A,FALSE,"COVER1.XLS ";#N/A,#N/A,FALSE,"RACT1.XLS";#N/A,#N/A,FALSE,"RACT2.XLS";#N/A,#N/A,FALSE,"ECCMP";#N/A,#N/A,FALSE,"WELDER.XLS"}</definedName>
    <definedName name="_kvs2" localSheetId="0" hidden="1">{#N/A,#N/A,FALSE,"COVER1.XLS ";#N/A,#N/A,FALSE,"RACT1.XLS";#N/A,#N/A,FALSE,"RACT2.XLS";#N/A,#N/A,FALSE,"ECCMP";#N/A,#N/A,FALSE,"WELDER.XLS"}</definedName>
    <definedName name="_kvs2" hidden="1">{#N/A,#N/A,FALSE,"COVER1.XLS ";#N/A,#N/A,FALSE,"RACT1.XLS";#N/A,#N/A,FALSE,"RACT2.XLS";#N/A,#N/A,FALSE,"ECCMP";#N/A,#N/A,FALSE,"WELDER.XLS"}</definedName>
    <definedName name="_KVS3" localSheetId="0" hidden="1">{#N/A,#N/A,FALSE,"COVER1.XLS ";#N/A,#N/A,FALSE,"RACT1.XLS";#N/A,#N/A,FALSE,"RACT2.XLS";#N/A,#N/A,FALSE,"ECCMP";#N/A,#N/A,FALSE,"WELDER.XLS"}</definedName>
    <definedName name="_KVS3" hidden="1">{#N/A,#N/A,FALSE,"COVER1.XLS ";#N/A,#N/A,FALSE,"RACT1.XLS";#N/A,#N/A,FALSE,"RACT2.XLS";#N/A,#N/A,FALSE,"ECCMP";#N/A,#N/A,FALSE,"WELDER.XLS"}</definedName>
    <definedName name="_kvs5" localSheetId="0" hidden="1">{#N/A,#N/A,FALSE,"COVER.XLS";#N/A,#N/A,FALSE,"RACT1.XLS";#N/A,#N/A,FALSE,"RACT2.XLS";#N/A,#N/A,FALSE,"ECCMP";#N/A,#N/A,FALSE,"WELDER.XLS"}</definedName>
    <definedName name="_kvs5" hidden="1">{#N/A,#N/A,FALSE,"COVER.XLS";#N/A,#N/A,FALSE,"RACT1.XLS";#N/A,#N/A,FALSE,"RACT2.XLS";#N/A,#N/A,FALSE,"ECCMP";#N/A,#N/A,FALSE,"WELDER.XLS"}</definedName>
    <definedName name="_kvs8" localSheetId="0" hidden="1">{#N/A,#N/A,FALSE,"COVER1.XLS ";#N/A,#N/A,FALSE,"RACT1.XLS";#N/A,#N/A,FALSE,"RACT2.XLS";#N/A,#N/A,FALSE,"ECCMP";#N/A,#N/A,FALSE,"WELDER.XLS"}</definedName>
    <definedName name="_kvs8" hidden="1">{#N/A,#N/A,FALSE,"COVER1.XLS ";#N/A,#N/A,FALSE,"RACT1.XLS";#N/A,#N/A,FALSE,"RACT2.XLS";#N/A,#N/A,FALSE,"ECCMP";#N/A,#N/A,FALSE,"WELDER.XLS"}</definedName>
    <definedName name="_lk1"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lk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MB2" localSheetId="0" hidden="1">{#N/A,#N/A,FALSE,"COVER.XLS";#N/A,#N/A,FALSE,"RACT1.XLS";#N/A,#N/A,FALSE,"RACT2.XLS";#N/A,#N/A,FALSE,"ECCMP";#N/A,#N/A,FALSE,"WELDER.XLS"}</definedName>
    <definedName name="_MB2" hidden="1">{#N/A,#N/A,FALSE,"COVER.XLS";#N/A,#N/A,FALSE,"RACT1.XLS";#N/A,#N/A,FALSE,"RACT2.XLS";#N/A,#N/A,FALSE,"ECCMP";#N/A,#N/A,FALSE,"WELDER.XLS"}</definedName>
    <definedName name="_Order1" hidden="1">255</definedName>
    <definedName name="_Order2" hidden="1">0</definedName>
    <definedName name="_Parse_In" hidden="1">#REF!</definedName>
    <definedName name="_Parse_Out" hidden="1">[8]total!#REF!</definedName>
    <definedName name="_Sort" hidden="1">#REF!</definedName>
    <definedName name="_Table1_In1" hidden="1">[9]TargDCF!#REF!</definedName>
    <definedName name="_Table1_Out" hidden="1">[9]TargDCF!#REF!</definedName>
    <definedName name="_Table2_In1" hidden="1">[9]TargDCF!#REF!</definedName>
    <definedName name="_Table2_In2" hidden="1">#REF!</definedName>
    <definedName name="_Table2_Out" hidden="1">#REF!</definedName>
    <definedName name="_tr1"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tr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TR2"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TR2"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aaaaa" hidden="1">#REF!</definedName>
    <definedName name="aaaaaaa" hidden="1">#REF!</definedName>
    <definedName name="aaaaaaaaaaaaaaaaaaaaaaaaaaaaaaaaaaaa" localSheetId="0" hidden="1">{#N/A,#N/A,FALSE,"COVER.XLS";#N/A,#N/A,FALSE,"RACT1.XLS";#N/A,#N/A,FALSE,"RACT2.XLS";#N/A,#N/A,FALSE,"ECCMP";#N/A,#N/A,FALSE,"WELDER.XLS"}</definedName>
    <definedName name="aaaaaaaaaaaaaaaaaaaaaaaaaaaaaaaaaaaa" hidden="1">{#N/A,#N/A,FALSE,"COVER.XLS";#N/A,#N/A,FALSE,"RACT1.XLS";#N/A,#N/A,FALSE,"RACT2.XLS";#N/A,#N/A,FALSE,"ECCMP";#N/A,#N/A,FALSE,"WELDER.XLS"}</definedName>
    <definedName name="adg" hidden="1">[4]TargIS!#REF!</definedName>
    <definedName name="aefr" localSheetId="0" hidden="1">{#N/A,#N/A,FALSE,"COVER1.XLS ";#N/A,#N/A,FALSE,"RACT1.XLS";#N/A,#N/A,FALSE,"RACT2.XLS";#N/A,#N/A,FALSE,"ECCMP";#N/A,#N/A,FALSE,"WELDER.XLS"}</definedName>
    <definedName name="aefr" hidden="1">{#N/A,#N/A,FALSE,"COVER1.XLS ";#N/A,#N/A,FALSE,"RACT1.XLS";#N/A,#N/A,FALSE,"RACT2.XLS";#N/A,#N/A,FALSE,"ECCMP";#N/A,#N/A,FALSE,"WELDER.XLS"}</definedName>
    <definedName name="af"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f"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fjk" localSheetId="0" hidden="1">{#N/A,#N/A,FALSE,"COVER1.XLS ";#N/A,#N/A,FALSE,"RACT1.XLS";#N/A,#N/A,FALSE,"RACT2.XLS";#N/A,#N/A,FALSE,"ECCMP";#N/A,#N/A,FALSE,"WELDER.XLS"}</definedName>
    <definedName name="afjk" hidden="1">{#N/A,#N/A,FALSE,"COVER1.XLS ";#N/A,#N/A,FALSE,"RACT1.XLS";#N/A,#N/A,FALSE,"RACT2.XLS";#N/A,#N/A,FALSE,"ECCMP";#N/A,#N/A,FALSE,"WELDER.XLS"}</definedName>
    <definedName name="ake" hidden="1">#REF!</definedName>
    <definedName name="arfed" localSheetId="0" hidden="1">{#N/A,#N/A,FALSE,"COVER1.XLS ";#N/A,#N/A,FALSE,"RACT1.XLS";#N/A,#N/A,FALSE,"RACT2.XLS";#N/A,#N/A,FALSE,"ECCMP";#N/A,#N/A,FALSE,"WELDER.XLS"}</definedName>
    <definedName name="arfed" hidden="1">{#N/A,#N/A,FALSE,"COVER1.XLS ";#N/A,#N/A,FALSE,"RACT1.XLS";#N/A,#N/A,FALSE,"RACT2.XLS";#N/A,#N/A,FALSE,"ECCMP";#N/A,#N/A,FALSE,"WELDER.XLS"}</definedName>
    <definedName name="AS2DocOpenMode" hidden="1">"AS2DocumentEdit"</definedName>
    <definedName name="AS2StaticLS" hidden="1">#REF!</definedName>
    <definedName name="AS2TickmarkLS" hidden="1">#REF!</definedName>
    <definedName name="asddd"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sddd"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sglflflf"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sglflflf"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ssa"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a1"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a1"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d"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d"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uraStyleDefaultsReset" hidden="1">#N/A</definedName>
    <definedName name="BB" localSheetId="1" hidden="1">{"'Eng (page2)'!$A$1:$D$52"}</definedName>
    <definedName name="BB" localSheetId="2" hidden="1">{"'Eng (page2)'!$A$1:$D$52"}</definedName>
    <definedName name="BB" localSheetId="0" hidden="1">{"'Eng (page2)'!$A$1:$D$52"}</definedName>
    <definedName name="BB" hidden="1">{"'Eng (page2)'!$A$1:$D$52"}</definedName>
    <definedName name="bill123" localSheetId="0" hidden="1">{#N/A,#N/A,FALSE,"COVER.XLS";#N/A,#N/A,FALSE,"RACT1.XLS";#N/A,#N/A,FALSE,"RACT2.XLS";#N/A,#N/A,FALSE,"ECCMP";#N/A,#N/A,FALSE,"WELDER.XLS"}</definedName>
    <definedName name="bill123" hidden="1">{#N/A,#N/A,FALSE,"COVER.XLS";#N/A,#N/A,FALSE,"RACT1.XLS";#N/A,#N/A,FALSE,"RACT2.XLS";#N/A,#N/A,FALSE,"ECCMP";#N/A,#N/A,FALSE,"WELDER.XLS"}</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8" hidden="1">#REF!</definedName>
    <definedName name="BLPH9" hidden="1">#REF!</definedName>
    <definedName name="BLPHJUN" hidden="1">#REF!</definedName>
    <definedName name="cashflow12" hidden="1">#REF!</definedName>
    <definedName name="cdu" localSheetId="0" hidden="1">{#N/A,#N/A,FALSE,"COVER.XLS";#N/A,#N/A,FALSE,"RACT1.XLS";#N/A,#N/A,FALSE,"RACT2.XLS";#N/A,#N/A,FALSE,"ECCMP";#N/A,#N/A,FALSE,"WELDER.XLS"}</definedName>
    <definedName name="cdu" hidden="1">{#N/A,#N/A,FALSE,"COVER.XLS";#N/A,#N/A,FALSE,"RACT1.XLS";#N/A,#N/A,FALSE,"RACT2.XLS";#N/A,#N/A,FALSE,"ECCMP";#N/A,#N/A,FALSE,"WELDER.XLS"}</definedName>
    <definedName name="channelexpense"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channelexpense"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chat" localSheetId="0" hidden="1">{#N/A,#N/A,FALSE,"COVER.XLS";#N/A,#N/A,FALSE,"RACT1.XLS";#N/A,#N/A,FALSE,"RACT2.XLS";#N/A,#N/A,FALSE,"ECCMP";#N/A,#N/A,FALSE,"WELDER.XLS"}</definedName>
    <definedName name="chat" hidden="1">{#N/A,#N/A,FALSE,"COVER.XLS";#N/A,#N/A,FALSE,"RACT1.XLS";#N/A,#N/A,FALSE,"RACT2.XLS";#N/A,#N/A,FALSE,"ECCMP";#N/A,#N/A,FALSE,"WELDER.XLS"}</definedName>
    <definedName name="CURVE" localSheetId="0" hidden="1">{#N/A,#N/A,FALSE,"COVER1.XLS ";#N/A,#N/A,FALSE,"RACT1.XLS";#N/A,#N/A,FALSE,"RACT2.XLS";#N/A,#N/A,FALSE,"ECCMP";#N/A,#N/A,FALSE,"WELDER.XLS"}</definedName>
    <definedName name="CURVE" hidden="1">{#N/A,#N/A,FALSE,"COVER1.XLS ";#N/A,#N/A,FALSE,"RACT1.XLS";#N/A,#N/A,FALSE,"RACT2.XLS";#N/A,#N/A,FALSE,"ECCMP";#N/A,#N/A,FALSE,"WELDER.XLS"}</definedName>
    <definedName name="cwdsc" hidden="1">#REF!</definedName>
    <definedName name="Cwvu.GREY_ALL." hidden="1">#REF!</definedName>
    <definedName name="cxvjhbs" localSheetId="0" hidden="1">{#N/A,#N/A,FALSE,"COVER1.XLS ";#N/A,#N/A,FALSE,"RACT1.XLS";#N/A,#N/A,FALSE,"RACT2.XLS";#N/A,#N/A,FALSE,"ECCMP";#N/A,#N/A,FALSE,"WELDER.XLS"}</definedName>
    <definedName name="cxvjhbs" hidden="1">{#N/A,#N/A,FALSE,"COVER1.XLS ";#N/A,#N/A,FALSE,"RACT1.XLS";#N/A,#N/A,FALSE,"RACT2.XLS";#N/A,#N/A,FALSE,"ECCMP";#N/A,#N/A,FALSE,"WELDER.XLS"}</definedName>
    <definedName name="dar" localSheetId="0" hidden="1">{#N/A,#N/A,FALSE,"COVER.XLS";#N/A,#N/A,FALSE,"RACT1.XLS";#N/A,#N/A,FALSE,"RACT2.XLS";#N/A,#N/A,FALSE,"ECCMP";#N/A,#N/A,FALSE,"WELDER.XLS"}</definedName>
    <definedName name="dar" hidden="1">{#N/A,#N/A,FALSE,"COVER.XLS";#N/A,#N/A,FALSE,"RACT1.XLS";#N/A,#N/A,FALSE,"RACT2.XLS";#N/A,#N/A,FALSE,"ECCMP";#N/A,#N/A,FALSE,"WELDER.XLS"}</definedName>
    <definedName name="dda"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d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dfsa" hidden="1">#REF!</definedName>
    <definedName name="DESOF" localSheetId="0" hidden="1">{#N/A,#N/A,FALSE,"COVER1.XLS ";#N/A,#N/A,FALSE,"RACT1.XLS";#N/A,#N/A,FALSE,"RACT2.XLS";#N/A,#N/A,FALSE,"ECCMP";#N/A,#N/A,FALSE,"WELDER.XLS"}</definedName>
    <definedName name="DESOF" hidden="1">{#N/A,#N/A,FALSE,"COVER1.XLS ";#N/A,#N/A,FALSE,"RACT1.XLS";#N/A,#N/A,FALSE,"RACT2.XLS";#N/A,#N/A,FALSE,"ECCMP";#N/A,#N/A,FALSE,"WELDER.XLS"}</definedName>
    <definedName name="dev_tech" hidden="1">[10]BEV!#REF!</definedName>
    <definedName name="df." localSheetId="0" hidden="1">{#N/A,#N/A,FALSE,"str_title";#N/A,#N/A,FALSE,"SUM";#N/A,#N/A,FALSE,"Scope";#N/A,#N/A,FALSE,"PIE-Jn";#N/A,#N/A,FALSE,"PIE-Jn_Hz";#N/A,#N/A,FALSE,"Liq_Plan";#N/A,#N/A,FALSE,"S_Curve";#N/A,#N/A,FALSE,"Liq_Prof";#N/A,#N/A,FALSE,"Man_Pwr";#N/A,#N/A,FALSE,"Man_Prof"}</definedName>
    <definedName name="df." hidden="1">{#N/A,#N/A,FALSE,"str_title";#N/A,#N/A,FALSE,"SUM";#N/A,#N/A,FALSE,"Scope";#N/A,#N/A,FALSE,"PIE-Jn";#N/A,#N/A,FALSE,"PIE-Jn_Hz";#N/A,#N/A,FALSE,"Liq_Plan";#N/A,#N/A,FALSE,"S_Curve";#N/A,#N/A,FALSE,"Liq_Prof";#N/A,#N/A,FALSE,"Man_Pwr";#N/A,#N/A,FALSE,"Man_Prof"}</definedName>
    <definedName name="dfa" localSheetId="0" hidden="1">{#N/A,#N/A,FALSE,"COVER1.XLS ";#N/A,#N/A,FALSE,"RACT1.XLS";#N/A,#N/A,FALSE,"RACT2.XLS";#N/A,#N/A,FALSE,"ECCMP";#N/A,#N/A,FALSE,"WELDER.XLS"}</definedName>
    <definedName name="dfa" hidden="1">{#N/A,#N/A,FALSE,"COVER1.XLS ";#N/A,#N/A,FALSE,"RACT1.XLS";#N/A,#N/A,FALSE,"RACT2.XLS";#N/A,#N/A,FALSE,"ECCMP";#N/A,#N/A,FALSE,"WELDER.XLS"}</definedName>
    <definedName name="dfdf"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dfdf"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dfdfdf" localSheetId="0" hidden="1">{#N/A,#N/A,FALSE,"COVER.XLS";#N/A,#N/A,FALSE,"RACT1.XLS";#N/A,#N/A,FALSE,"RACT2.XLS";#N/A,#N/A,FALSE,"ECCMP";#N/A,#N/A,FALSE,"WELDER.XLS"}</definedName>
    <definedName name="dfdfdf" hidden="1">{#N/A,#N/A,FALSE,"COVER.XLS";#N/A,#N/A,FALSE,"RACT1.XLS";#N/A,#N/A,FALSE,"RACT2.XLS";#N/A,#N/A,FALSE,"ECCMP";#N/A,#N/A,FALSE,"WELDER.XLS"}</definedName>
    <definedName name="dffd" localSheetId="0" hidden="1">{#N/A,#N/A,FALSE,"str_title";#N/A,#N/A,FALSE,"SUM";#N/A,#N/A,FALSE,"Scope";#N/A,#N/A,FALSE,"PIE-Jn";#N/A,#N/A,FALSE,"PIE-Jn_Hz";#N/A,#N/A,FALSE,"Liq_Plan";#N/A,#N/A,FALSE,"S_Curve";#N/A,#N/A,FALSE,"Liq_Prof";#N/A,#N/A,FALSE,"Man_Pwr";#N/A,#N/A,FALSE,"Man_Prof"}</definedName>
    <definedName name="dffd" hidden="1">{#N/A,#N/A,FALSE,"str_title";#N/A,#N/A,FALSE,"SUM";#N/A,#N/A,FALSE,"Scope";#N/A,#N/A,FALSE,"PIE-Jn";#N/A,#N/A,FALSE,"PIE-Jn_Hz";#N/A,#N/A,FALSE,"Liq_Plan";#N/A,#N/A,FALSE,"S_Curve";#N/A,#N/A,FALSE,"Liq_Prof";#N/A,#N/A,FALSE,"Man_Pwr";#N/A,#N/A,FALSE,"Man_Prof"}</definedName>
    <definedName name="dfgdf"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fgdf"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fgfd" localSheetId="0" hidden="1">{#N/A,#N/A,FALSE,"AR2";#N/A,#N/A,FALSE,"SUM"}</definedName>
    <definedName name="dfgfd" hidden="1">{#N/A,#N/A,FALSE,"AR2";#N/A,#N/A,FALSE,"SUM"}</definedName>
    <definedName name="dfjie" localSheetId="0" hidden="1">{#N/A,#N/A,FALSE,"COVER.XLS";#N/A,#N/A,FALSE,"RACT1.XLS";#N/A,#N/A,FALSE,"RACT2.XLS";#N/A,#N/A,FALSE,"ECCMP";#N/A,#N/A,FALSE,"WELDER.XLS"}</definedName>
    <definedName name="dfjie" hidden="1">{#N/A,#N/A,FALSE,"COVER.XLS";#N/A,#N/A,FALSE,"RACT1.XLS";#N/A,#N/A,FALSE,"RACT2.XLS";#N/A,#N/A,FALSE,"ECCMP";#N/A,#N/A,FALSE,"WELDER.XLS"}</definedName>
    <definedName name="dgfgfd" localSheetId="0" hidden="1">{#N/A,#N/A,FALSE,"COVER.XLS";#N/A,#N/A,FALSE,"RACT1.XLS";#N/A,#N/A,FALSE,"RACT2.XLS";#N/A,#N/A,FALSE,"ECCMP";#N/A,#N/A,FALSE,"WELDER.XLS"}</definedName>
    <definedName name="dgfgfd" hidden="1">{#N/A,#N/A,FALSE,"COVER.XLS";#N/A,#N/A,FALSE,"RACT1.XLS";#N/A,#N/A,FALSE,"RACT2.XLS";#N/A,#N/A,FALSE,"ECCMP";#N/A,#N/A,FALSE,"WELDER.XLS"}</definedName>
    <definedName name="dikkk" localSheetId="0" hidden="1">{#N/A,#N/A,FALSE,"str_title";#N/A,#N/A,FALSE,"SUM";#N/A,#N/A,FALSE,"Scope";#N/A,#N/A,FALSE,"PIE-Jn";#N/A,#N/A,FALSE,"PIE-Jn_Hz";#N/A,#N/A,FALSE,"Liq_Plan";#N/A,#N/A,FALSE,"S_Curve";#N/A,#N/A,FALSE,"Liq_Prof";#N/A,#N/A,FALSE,"Man_Pwr";#N/A,#N/A,FALSE,"Man_Prof"}</definedName>
    <definedName name="dikkk" hidden="1">{#N/A,#N/A,FALSE,"str_title";#N/A,#N/A,FALSE,"SUM";#N/A,#N/A,FALSE,"Scope";#N/A,#N/A,FALSE,"PIE-Jn";#N/A,#N/A,FALSE,"PIE-Jn_Hz";#N/A,#N/A,FALSE,"Liq_Plan";#N/A,#N/A,FALSE,"S_Curve";#N/A,#N/A,FALSE,"Liq_Prof";#N/A,#N/A,FALSE,"Man_Pwr";#N/A,#N/A,FALSE,"Man_Prof"}</definedName>
    <definedName name="diooo"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diooo"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djh"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jh"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ro"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ro"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rwr"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rwr"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dsd" localSheetId="0" hidden="1">{#N/A,#N/A,FALSE,"COVER.XLS";#N/A,#N/A,FALSE,"RACT1.XLS";#N/A,#N/A,FALSE,"RACT2.XLS";#N/A,#N/A,FALSE,"ECCMP";#N/A,#N/A,FALSE,"WELDER.XLS"}</definedName>
    <definedName name="dsd" hidden="1">{#N/A,#N/A,FALSE,"COVER.XLS";#N/A,#N/A,FALSE,"RACT1.XLS";#N/A,#N/A,FALSE,"RACT2.XLS";#N/A,#N/A,FALSE,"ECCMP";#N/A,#N/A,FALSE,"WELDER.XLS"}</definedName>
    <definedName name="ehb" localSheetId="0" hidden="1">{#N/A,#N/A,FALSE,"COVER1.XLS ";#N/A,#N/A,FALSE,"RACT1.XLS";#N/A,#N/A,FALSE,"RACT2.XLS";#N/A,#N/A,FALSE,"ECCMP";#N/A,#N/A,FALSE,"WELDER.XLS"}</definedName>
    <definedName name="ehb" hidden="1">{#N/A,#N/A,FALSE,"COVER1.XLS ";#N/A,#N/A,FALSE,"RACT1.XLS";#N/A,#N/A,FALSE,"RACT2.XLS";#N/A,#N/A,FALSE,"ECCMP";#N/A,#N/A,FALSE,"WELDER.XLS"}</definedName>
    <definedName name="ere"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ere"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erer"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erer"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erhewretnbene" localSheetId="0" hidden="1">{#N/A,#N/A,FALSE,"BALANCE";#N/A,#N/A,FALSE,"GL";#N/A,#N/A,FALSE,"SL";#N/A,#N/A,FALSE,"TMLNE";#N/A,#N/A,FALSE,"SALES"}</definedName>
    <definedName name="erhewretnbene" hidden="1">{#N/A,#N/A,FALSE,"BALANCE";#N/A,#N/A,FALSE,"GL";#N/A,#N/A,FALSE,"SL";#N/A,#N/A,FALSE,"TMLNE";#N/A,#N/A,FALSE,"SALES"}</definedName>
    <definedName name="erhflkds" localSheetId="0" hidden="1">{#N/A,#N/A,FALSE,"AR2";#N/A,#N/A,FALSE,"SUM"}</definedName>
    <definedName name="erhflkds" hidden="1">{#N/A,#N/A,FALSE,"AR2";#N/A,#N/A,FALSE,"SUM"}</definedName>
    <definedName name="errrr"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errrr"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ers5wuytesttt" localSheetId="0" hidden="1">{#N/A,#N/A,FALSE,"COVER1.XLS ";#N/A,#N/A,FALSE,"RACT1.XLS";#N/A,#N/A,FALSE,"RACT2.XLS";#N/A,#N/A,FALSE,"ECCMP";#N/A,#N/A,FALSE,"WELDER.XLS"}</definedName>
    <definedName name="ers5wuytesttt" hidden="1">{#N/A,#N/A,FALSE,"COVER1.XLS ";#N/A,#N/A,FALSE,"RACT1.XLS";#N/A,#N/A,FALSE,"RACT2.XLS";#N/A,#N/A,FALSE,"ECCMP";#N/A,#N/A,FALSE,"WELDER.XLS"}</definedName>
    <definedName name="ert" hidden="1">#REF!</definedName>
    <definedName name="erwe"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erwe"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ewd"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ewd"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Ex" localSheetId="0" hidden="1">{#N/A,#N/A,FALSE,"COVER.XLS";#N/A,#N/A,FALSE,"RACT1.XLS";#N/A,#N/A,FALSE,"RACT2.XLS";#N/A,#N/A,FALSE,"ECCMP";#N/A,#N/A,FALSE,"WELDER.XLS"}</definedName>
    <definedName name="Ex" hidden="1">{#N/A,#N/A,FALSE,"COVER.XLS";#N/A,#N/A,FALSE,"RACT1.XLS";#N/A,#N/A,FALSE,"RACT2.XLS";#N/A,#N/A,FALSE,"ECCMP";#N/A,#N/A,FALSE,"WELDER.XLS"}</definedName>
    <definedName name="fbnhg" hidden="1">#REF!</definedName>
    <definedName name="fdd" localSheetId="0" hidden="1">{#N/A,#N/A,FALSE,"COVER1.XLS ";#N/A,#N/A,FALSE,"RACT1.XLS";#N/A,#N/A,FALSE,"RACT2.XLS";#N/A,#N/A,FALSE,"ECCMP";#N/A,#N/A,FALSE,"WELDER.XLS"}</definedName>
    <definedName name="fdd" hidden="1">{#N/A,#N/A,FALSE,"COVER1.XLS ";#N/A,#N/A,FALSE,"RACT1.XLS";#N/A,#N/A,FALSE,"RACT2.XLS";#N/A,#N/A,FALSE,"ECCMP";#N/A,#N/A,FALSE,"WELDER.XLS"}</definedName>
    <definedName name="fddf" localSheetId="0" hidden="1">{#N/A,#N/A,FALSE,"COVER.XLS";#N/A,#N/A,FALSE,"RACT1.XLS";#N/A,#N/A,FALSE,"RACT2.XLS";#N/A,#N/A,FALSE,"ECCMP";#N/A,#N/A,FALSE,"WELDER.XLS"}</definedName>
    <definedName name="fddf" hidden="1">{#N/A,#N/A,FALSE,"COVER.XLS";#N/A,#N/A,FALSE,"RACT1.XLS";#N/A,#N/A,FALSE,"RACT2.XLS";#N/A,#N/A,FALSE,"ECCMP";#N/A,#N/A,FALSE,"WELDER.XLS"}</definedName>
    <definedName name="fdf" localSheetId="0" hidden="1">{#N/A,#N/A,FALSE,"COVER1.XLS ";#N/A,#N/A,FALSE,"RACT1.XLS";#N/A,#N/A,FALSE,"RACT2.XLS";#N/A,#N/A,FALSE,"ECCMP";#N/A,#N/A,FALSE,"WELDER.XLS"}</definedName>
    <definedName name="fdf" hidden="1">{#N/A,#N/A,FALSE,"COVER1.XLS ";#N/A,#N/A,FALSE,"RACT1.XLS";#N/A,#N/A,FALSE,"RACT2.XLS";#N/A,#N/A,FALSE,"ECCMP";#N/A,#N/A,FALSE,"WELDER.XLS"}</definedName>
    <definedName name="fdfd" localSheetId="0" hidden="1">{#N/A,#N/A,FALSE,"COVER1.XLS ";#N/A,#N/A,FALSE,"RACT1.XLS";#N/A,#N/A,FALSE,"RACT2.XLS";#N/A,#N/A,FALSE,"ECCMP";#N/A,#N/A,FALSE,"WELDER.XLS"}</definedName>
    <definedName name="fdfd" hidden="1">{#N/A,#N/A,FALSE,"COVER1.XLS ";#N/A,#N/A,FALSE,"RACT1.XLS";#N/A,#N/A,FALSE,"RACT2.XLS";#N/A,#N/A,FALSE,"ECCMP";#N/A,#N/A,FALSE,"WELDER.XLS"}</definedName>
    <definedName name="fdfdf" localSheetId="0" hidden="1">{#N/A,#N/A,FALSE,"COVER1.XLS ";#N/A,#N/A,FALSE,"RACT1.XLS";#N/A,#N/A,FALSE,"RACT2.XLS";#N/A,#N/A,FALSE,"ECCMP";#N/A,#N/A,FALSE,"WELDER.XLS"}</definedName>
    <definedName name="fdfdf" hidden="1">{#N/A,#N/A,FALSE,"COVER1.XLS ";#N/A,#N/A,FALSE,"RACT1.XLS";#N/A,#N/A,FALSE,"RACT2.XLS";#N/A,#N/A,FALSE,"ECCMP";#N/A,#N/A,FALSE,"WELDER.XLS"}</definedName>
    <definedName name="fdfdfdf" localSheetId="0" hidden="1">{#N/A,#N/A,FALSE,"COVER.XLS";#N/A,#N/A,FALSE,"RACT1.XLS";#N/A,#N/A,FALSE,"RACT2.XLS";#N/A,#N/A,FALSE,"ECCMP";#N/A,#N/A,FALSE,"WELDER.XLS"}</definedName>
    <definedName name="fdfdfdf" hidden="1">{#N/A,#N/A,FALSE,"COVER.XLS";#N/A,#N/A,FALSE,"RACT1.XLS";#N/A,#N/A,FALSE,"RACT2.XLS";#N/A,#N/A,FALSE,"ECCMP";#N/A,#N/A,FALSE,"WELDER.XLS"}</definedName>
    <definedName name="fdfdfgdgs"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fdfdfgdgs"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fdhrh" localSheetId="0" hidden="1">{#N/A,#N/A,FALSE,"AR2";#N/A,#N/A,FALSE,"SUM"}</definedName>
    <definedName name="fdhrh" hidden="1">{#N/A,#N/A,FALSE,"AR2";#N/A,#N/A,FALSE,"SUM"}</definedName>
    <definedName name="ffeeee" localSheetId="0" hidden="1">{#N/A,#N/A,FALSE,"consu_cover";#N/A,#N/A,FALSE,"consu_strategy";#N/A,#N/A,FALSE,"consu_flow";#N/A,#N/A,FALSE,"Summary_reqmt";#N/A,#N/A,FALSE,"field_ppg";#N/A,#N/A,FALSE,"ppg_shop";#N/A,#N/A,FALSE,"strl";#N/A,#N/A,FALSE,"tankages";#N/A,#N/A,FALSE,"gases"}</definedName>
    <definedName name="ffeeee" hidden="1">{#N/A,#N/A,FALSE,"consu_cover";#N/A,#N/A,FALSE,"consu_strategy";#N/A,#N/A,FALSE,"consu_flow";#N/A,#N/A,FALSE,"Summary_reqmt";#N/A,#N/A,FALSE,"field_ppg";#N/A,#N/A,FALSE,"ppg_shop";#N/A,#N/A,FALSE,"strl";#N/A,#N/A,FALSE,"tankages";#N/A,#N/A,FALSE,"gases"}</definedName>
    <definedName name="fffffff" hidden="1">#REF!</definedName>
    <definedName name="fgfg"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fgfg"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fgrdg"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fgrdg"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fgrfg"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fgrfg"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finstmts" localSheetId="0" hidden="1">{#N/A,#N/A,FALSE,"Fin_Stmts";#N/A,#N/A,FALSE,"IntraComp Profit Data"}</definedName>
    <definedName name="finstmts" hidden="1">{#N/A,#N/A,FALSE,"Fin_Stmts";#N/A,#N/A,FALSE,"IntraComp Profit Data"}</definedName>
    <definedName name="ftrds"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ftrds"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gdh" hidden="1">#REF!</definedName>
    <definedName name="gfdf"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gfdf"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gfg" localSheetId="0" hidden="1">{#N/A,#N/A,FALSE,"COVER1.XLS ";#N/A,#N/A,FALSE,"RACT1.XLS";#N/A,#N/A,FALSE,"RACT2.XLS";#N/A,#N/A,FALSE,"ECCMP";#N/A,#N/A,FALSE,"WELDER.XLS"}</definedName>
    <definedName name="gfg" hidden="1">{#N/A,#N/A,FALSE,"COVER1.XLS ";#N/A,#N/A,FALSE,"RACT1.XLS";#N/A,#N/A,FALSE,"RACT2.XLS";#N/A,#N/A,FALSE,"ECCMP";#N/A,#N/A,FALSE,"WELDER.XLS"}</definedName>
    <definedName name="gv" localSheetId="0" hidden="1">{#N/A,#N/A,FALSE,"COVER1.XLS ";#N/A,#N/A,FALSE,"RACT1.XLS";#N/A,#N/A,FALSE,"RACT2.XLS";#N/A,#N/A,FALSE,"ECCMP";#N/A,#N/A,FALSE,"WELDER.XLS"}</definedName>
    <definedName name="gv" hidden="1">{#N/A,#N/A,FALSE,"COVER1.XLS ";#N/A,#N/A,FALSE,"RACT1.XLS";#N/A,#N/A,FALSE,"RACT2.XLS";#N/A,#N/A,FALSE,"ECCMP";#N/A,#N/A,FALSE,"WELDER.XLS"}</definedName>
    <definedName name="gx" localSheetId="0" hidden="1">{#N/A,#N/A,FALSE,"COVER.XLS";#N/A,#N/A,FALSE,"RACT1.XLS";#N/A,#N/A,FALSE,"RACT2.XLS";#N/A,#N/A,FALSE,"ECCMP";#N/A,#N/A,FALSE,"WELDER.XLS"}</definedName>
    <definedName name="gx" hidden="1">{#N/A,#N/A,FALSE,"COVER.XLS";#N/A,#N/A,FALSE,"RACT1.XLS";#N/A,#N/A,FALSE,"RACT2.XLS";#N/A,#N/A,FALSE,"ECCMP";#N/A,#N/A,FALSE,"WELDER.XLS"}</definedName>
    <definedName name="hgf" localSheetId="0" hidden="1">{#N/A,#N/A,FALSE,"str_title";#N/A,#N/A,FALSE,"SUM";#N/A,#N/A,FALSE,"Scope";#N/A,#N/A,FALSE,"PIE-Jn";#N/A,#N/A,FALSE,"PIE-Jn_Hz";#N/A,#N/A,FALSE,"Liq_Plan";#N/A,#N/A,FALSE,"S_Curve";#N/A,#N/A,FALSE,"Liq_Prof";#N/A,#N/A,FALSE,"Man_Pwr";#N/A,#N/A,FALSE,"Man_Prof"}</definedName>
    <definedName name="hgf" hidden="1">{#N/A,#N/A,FALSE,"str_title";#N/A,#N/A,FALSE,"SUM";#N/A,#N/A,FALSE,"Scope";#N/A,#N/A,FALSE,"PIE-Jn";#N/A,#N/A,FALSE,"PIE-Jn_Hz";#N/A,#N/A,FALSE,"Liq_Plan";#N/A,#N/A,FALSE,"S_Curve";#N/A,#N/A,FALSE,"Liq_Prof";#N/A,#N/A,FALSE,"Man_Pwr";#N/A,#N/A,FALSE,"Man_Prof"}</definedName>
    <definedName name="hgu7tygyrtrdsajh" localSheetId="0" hidden="1">{#N/A,#N/A,FALSE,"consu_cover";#N/A,#N/A,FALSE,"consu_strategy";#N/A,#N/A,FALSE,"consu_flow";#N/A,#N/A,FALSE,"Summary_reqmt";#N/A,#N/A,FALSE,"field_ppg";#N/A,#N/A,FALSE,"ppg_shop";#N/A,#N/A,FALSE,"strl";#N/A,#N/A,FALSE,"tankages";#N/A,#N/A,FALSE,"gases"}</definedName>
    <definedName name="hgu7tygyrtrdsajh" hidden="1">{#N/A,#N/A,FALSE,"consu_cover";#N/A,#N/A,FALSE,"consu_strategy";#N/A,#N/A,FALSE,"consu_flow";#N/A,#N/A,FALSE,"Summary_reqmt";#N/A,#N/A,FALSE,"field_ppg";#N/A,#N/A,FALSE,"ppg_shop";#N/A,#N/A,FALSE,"strl";#N/A,#N/A,FALSE,"tankages";#N/A,#N/A,FALSE,"gases"}</definedName>
    <definedName name="hitech" hidden="1">#REF!</definedName>
    <definedName name="hjk" hidden="1">#REF!</definedName>
    <definedName name="HTML" localSheetId="1" hidden="1">{"'Eng (page2)'!$A$1:$D$52"}</definedName>
    <definedName name="HTML" localSheetId="2" hidden="1">{"'Eng (page2)'!$A$1:$D$52"}</definedName>
    <definedName name="HTML" localSheetId="0" hidden="1">{"'Eng (page2)'!$A$1:$D$52"}</definedName>
    <definedName name="HTML" hidden="1">{"'Eng (page2)'!$A$1:$D$52"}</definedName>
    <definedName name="HTML_CodePage" hidden="1">874</definedName>
    <definedName name="HTML_Control" localSheetId="1" hidden="1">{"'Eng (page2)'!$A$1:$D$52"}</definedName>
    <definedName name="HTML_Control" localSheetId="2" hidden="1">{"'Eng (page2)'!$A$1:$D$52"}</definedName>
    <definedName name="HTML_Control" localSheetId="0" hidden="1">{"'Eng (page2)'!$A$1:$D$52"}</definedName>
    <definedName name="HTML_Control" hidden="1">{"'Eng (page2)'!$A$1:$D$52"}</definedName>
    <definedName name="HTML_Description" hidden="1">""</definedName>
    <definedName name="HTML_Email" hidden="1">""</definedName>
    <definedName name="HTML_Header" hidden="1">"Foreign Exchange Rates (Page 2)"</definedName>
    <definedName name="HTML_LastUpdate" hidden="1">"5/6/00"</definedName>
    <definedName name="HTML_LineAfter" hidden="1">FALSE</definedName>
    <definedName name="HTML_LineBefore" hidden="1">FALSE</definedName>
    <definedName name="HTML_Name" hidden="1">"Banking Department, Bank of Thailand Tel.(662) 283-5454"</definedName>
    <definedName name="HTML_OBDlg2" hidden="1">TRUE</definedName>
    <definedName name="HTML_OBDlg4" hidden="1">TRUE</definedName>
    <definedName name="HTML_OS" hidden="1">0</definedName>
    <definedName name="HTML_PathFile" hidden="1">"c:\fer2.html"</definedName>
    <definedName name="HTML_Title" hidden="1">""</definedName>
    <definedName name="IK"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IK"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jk" localSheetId="0" hidden="1">{#N/A,#N/A,FALSE,"AR2";#N/A,#N/A,FALSE,"SUM"}</definedName>
    <definedName name="jk" hidden="1">{#N/A,#N/A,FALSE,"AR2";#N/A,#N/A,FALSE,"SUM"}</definedName>
    <definedName name="jkhuiygh9petk" localSheetId="0" hidden="1">{#N/A,#N/A,FALSE,"COVER1.XLS ";#N/A,#N/A,FALSE,"RACT1.XLS";#N/A,#N/A,FALSE,"RACT2.XLS";#N/A,#N/A,FALSE,"ECCMP";#N/A,#N/A,FALSE,"WELDER.XLS"}</definedName>
    <definedName name="jkhuiygh9petk" hidden="1">{#N/A,#N/A,FALSE,"COVER1.XLS ";#N/A,#N/A,FALSE,"RACT1.XLS";#N/A,#N/A,FALSE,"RACT2.XLS";#N/A,#N/A,FALSE,"ECCMP";#N/A,#N/A,FALSE,"WELDER.XLS"}</definedName>
    <definedName name="jo" localSheetId="0" hidden="1">{#N/A,#N/A,FALSE,"str_title";#N/A,#N/A,FALSE,"SUM";#N/A,#N/A,FALSE,"Scope";#N/A,#N/A,FALSE,"PIE-Jn";#N/A,#N/A,FALSE,"PIE-Jn_Hz";#N/A,#N/A,FALSE,"Liq_Plan";#N/A,#N/A,FALSE,"S_Curve";#N/A,#N/A,FALSE,"Liq_Prof";#N/A,#N/A,FALSE,"Man_Pwr";#N/A,#N/A,FALSE,"Man_Prof"}</definedName>
    <definedName name="jo" hidden="1">{#N/A,#N/A,FALSE,"str_title";#N/A,#N/A,FALSE,"SUM";#N/A,#N/A,FALSE,"Scope";#N/A,#N/A,FALSE,"PIE-Jn";#N/A,#N/A,FALSE,"PIE-Jn_Hz";#N/A,#N/A,FALSE,"Liq_Plan";#N/A,#N/A,FALSE,"S_Curve";#N/A,#N/A,FALSE,"Liq_Prof";#N/A,#N/A,FALSE,"Man_Pwr";#N/A,#N/A,FALSE,"Man_Prof"}</definedName>
    <definedName name="joo"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joo"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juj" localSheetId="0" hidden="1">{#N/A,#N/A,FALSE,"17MAY";#N/A,#N/A,FALSE,"24MAY"}</definedName>
    <definedName name="juj" hidden="1">{#N/A,#N/A,FALSE,"17MAY";#N/A,#N/A,FALSE,"24MAY"}</definedName>
    <definedName name="junkme" localSheetId="0" hidden="1">{#N/A,#N/A,TRUE,"Status Report";#N/A,#N/A,TRUE,"Current Forecast";#N/A,#N/A,TRUE,"Last Forecast";#N/A,#N/A,TRUE,"BP";#N/A,#N/A,TRUE,"LY"}</definedName>
    <definedName name="junkme" hidden="1">{#N/A,#N/A,TRUE,"Status Report";#N/A,#N/A,TRUE,"Current Forecast";#N/A,#N/A,TRUE,"Last Forecast";#N/A,#N/A,TRUE,"BP";#N/A,#N/A,TRUE,"LY"}</definedName>
    <definedName name="ka" localSheetId="0" hidden="1">{#N/A,#N/A,FALSE,"COVER.XLS";#N/A,#N/A,FALSE,"RACT1.XLS";#N/A,#N/A,FALSE,"RACT2.XLS";#N/A,#N/A,FALSE,"ECCMP";#N/A,#N/A,FALSE,"WELDER.XLS"}</definedName>
    <definedName name="ka" hidden="1">{#N/A,#N/A,FALSE,"COVER.XLS";#N/A,#N/A,FALSE,"RACT1.XLS";#N/A,#N/A,FALSE,"RACT2.XLS";#N/A,#N/A,FALSE,"ECCMP";#N/A,#N/A,FALSE,"WELDER.XLS"}</definedName>
    <definedName name="kai" localSheetId="0" hidden="1">{#N/A,#N/A,FALSE,"COVER1.XLS ";#N/A,#N/A,FALSE,"RACT1.XLS";#N/A,#N/A,FALSE,"RACT2.XLS";#N/A,#N/A,FALSE,"ECCMP";#N/A,#N/A,FALSE,"WELDER.XLS"}</definedName>
    <definedName name="kai" hidden="1">{#N/A,#N/A,FALSE,"COVER1.XLS ";#N/A,#N/A,FALSE,"RACT1.XLS";#N/A,#N/A,FALSE,"RACT2.XLS";#N/A,#N/A,FALSE,"ECCMP";#N/A,#N/A,FALSE,"WELDER.XLS"}</definedName>
    <definedName name="key" hidden="1">#REF!</definedName>
    <definedName name="kjhih" localSheetId="0" hidden="1">{#N/A,#N/A,FALSE,"AR2";#N/A,#N/A,FALSE,"SUM"}</definedName>
    <definedName name="kjhih" hidden="1">{#N/A,#N/A,FALSE,"AR2";#N/A,#N/A,FALSE,"SUM"}</definedName>
    <definedName name="kjk"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jk"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L"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L"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okjghyhhju"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okjghyhhju"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orj"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orj"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koy" localSheetId="0" hidden="1">{#N/A,#N/A,FALSE,"COVER1.XLS ";#N/A,#N/A,FALSE,"RACT1.XLS";#N/A,#N/A,FALSE,"RACT2.XLS";#N/A,#N/A,FALSE,"ECCMP";#N/A,#N/A,FALSE,"WELDER.XLS"}</definedName>
    <definedName name="koy" hidden="1">{#N/A,#N/A,FALSE,"COVER1.XLS ";#N/A,#N/A,FALSE,"RACT1.XLS";#N/A,#N/A,FALSE,"RACT2.XLS";#N/A,#N/A,FALSE,"ECCMP";#N/A,#N/A,FALSE,"WELDER.XLS"}</definedName>
    <definedName name="kskk" localSheetId="0" hidden="1">{#N/A,#N/A,FALSE,"COVER.XLS";#N/A,#N/A,FALSE,"RACT1.XLS";#N/A,#N/A,FALSE,"RACT2.XLS";#N/A,#N/A,FALSE,"ECCMP";#N/A,#N/A,FALSE,"WELDER.XLS"}</definedName>
    <definedName name="kskk" hidden="1">{#N/A,#N/A,FALSE,"COVER.XLS";#N/A,#N/A,FALSE,"RACT1.XLS";#N/A,#N/A,FALSE,"RACT2.XLS";#N/A,#N/A,FALSE,"ECCMP";#N/A,#N/A,FALSE,"WELDER.XLS"}</definedName>
    <definedName name="kvs" localSheetId="0" hidden="1">{#N/A,#N/A,FALSE,"COVER1.XLS ";#N/A,#N/A,FALSE,"RACT1.XLS";#N/A,#N/A,FALSE,"RACT2.XLS";#N/A,#N/A,FALSE,"ECCMP";#N/A,#N/A,FALSE,"WELDER.XLS"}</definedName>
    <definedName name="kvs" hidden="1">{#N/A,#N/A,FALSE,"COVER1.XLS ";#N/A,#N/A,FALSE,"RACT1.XLS";#N/A,#N/A,FALSE,"RACT2.XLS";#N/A,#N/A,FALSE,"ECCMP";#N/A,#N/A,FALSE,"WELDER.XLS"}</definedName>
    <definedName name="laura" localSheetId="0" hidden="1">{#N/A,#N/A,TRUE,"Status Report";#N/A,#N/A,TRUE,"Current Forecast";#N/A,#N/A,TRUE,"Last Forecast";#N/A,#N/A,TRUE,"BP";#N/A,#N/A,TRUE,"LY"}</definedName>
    <definedName name="laura" hidden="1">{#N/A,#N/A,TRUE,"Status Report";#N/A,#N/A,TRUE,"Current Forecast";#N/A,#N/A,TRUE,"Last Forecast";#N/A,#N/A,TRUE,"BP";#N/A,#N/A,TRUE,"LY"}</definedName>
    <definedName name="lff" localSheetId="0" hidden="1">{#N/A,#N/A,FALSE,"17MAY";#N/A,#N/A,FALSE,"24MAY"}</definedName>
    <definedName name="lff" hidden="1">{#N/A,#N/A,FALSE,"17MAY";#N/A,#N/A,FALSE,"24MAY"}</definedName>
    <definedName name="lkk" localSheetId="0" hidden="1">{#N/A,#N/A,FALSE,"17MAY";#N/A,#N/A,FALSE,"24MAY"}</definedName>
    <definedName name="lkk" hidden="1">{#N/A,#N/A,FALSE,"17MAY";#N/A,#N/A,FALSE,"24MAY"}</definedName>
    <definedName name="M_Drama" hidden="1">#REF!</definedName>
    <definedName name="mam" localSheetId="0" hidden="1">{#N/A,#N/A,FALSE,"str_title";#N/A,#N/A,FALSE,"SUM";#N/A,#N/A,FALSE,"Scope";#N/A,#N/A,FALSE,"PIE-Jn";#N/A,#N/A,FALSE,"PIE-Jn_Hz";#N/A,#N/A,FALSE,"Liq_Plan";#N/A,#N/A,FALSE,"S_Curve";#N/A,#N/A,FALSE,"Liq_Prof";#N/A,#N/A,FALSE,"Man_Pwr";#N/A,#N/A,FALSE,"Man_Prof"}</definedName>
    <definedName name="mam" hidden="1">{#N/A,#N/A,FALSE,"str_title";#N/A,#N/A,FALSE,"SUM";#N/A,#N/A,FALSE,"Scope";#N/A,#N/A,FALSE,"PIE-Jn";#N/A,#N/A,FALSE,"PIE-Jn_Hz";#N/A,#N/A,FALSE,"Liq_Plan";#N/A,#N/A,FALSE,"S_Curve";#N/A,#N/A,FALSE,"Liq_Prof";#N/A,#N/A,FALSE,"Man_Pwr";#N/A,#N/A,FALSE,"Man_Prof"}</definedName>
    <definedName name="MBC_D" hidden="1">#REF!</definedName>
    <definedName name="mike" hidden="1">[9]TargBSCF!#REF!</definedName>
    <definedName name="mmmmmmmmmmmmmmm" hidden="1">#REF!</definedName>
    <definedName name="mo" localSheetId="0" hidden="1">{#N/A,#N/A,FALSE,"COVER.XLS";#N/A,#N/A,FALSE,"RACT1.XLS";#N/A,#N/A,FALSE,"RACT2.XLS";#N/A,#N/A,FALSE,"ECCMP";#N/A,#N/A,FALSE,"WELDER.XLS"}</definedName>
    <definedName name="mo" hidden="1">{#N/A,#N/A,FALSE,"COVER.XLS";#N/A,#N/A,FALSE,"RACT1.XLS";#N/A,#N/A,FALSE,"RACT2.XLS";#N/A,#N/A,FALSE,"ECCMP";#N/A,#N/A,FALSE,"WELDER.XLS"}</definedName>
    <definedName name="mon" localSheetId="0" hidden="1">{#N/A,#N/A,FALSE,"COVER.XLS";#N/A,#N/A,FALSE,"RACT1.XLS";#N/A,#N/A,FALSE,"RACT2.XLS";#N/A,#N/A,FALSE,"ECCMP";#N/A,#N/A,FALSE,"WELDER.XLS"}</definedName>
    <definedName name="mon" hidden="1">{#N/A,#N/A,FALSE,"COVER.XLS";#N/A,#N/A,FALSE,"RACT1.XLS";#N/A,#N/A,FALSE,"RACT2.XLS";#N/A,#N/A,FALSE,"ECCMP";#N/A,#N/A,FALSE,"WELDER.XLS"}</definedName>
    <definedName name="new" localSheetId="0" hidden="1">{"'Model'!$A$1:$N$53"}</definedName>
    <definedName name="new" hidden="1">{"'Model'!$A$1:$N$53"}</definedName>
    <definedName name="nnnn" hidden="1">#REF!</definedName>
    <definedName name="nnnnnn" hidden="1">[3]TargIS!#REF!</definedName>
    <definedName name="nnnnnnnnnnn" hidden="1">#REF!</definedName>
    <definedName name="nnnnnnnnnnnnn" hidden="1">[3]TargIS!#REF!</definedName>
    <definedName name="noo" localSheetId="0" hidden="1">{#N/A,#N/A,FALSE,"COVER.XLS";#N/A,#N/A,FALSE,"RACT1.XLS";#N/A,#N/A,FALSE,"RACT2.XLS";#N/A,#N/A,FALSE,"ECCMP";#N/A,#N/A,FALSE,"WELDER.XLS"}</definedName>
    <definedName name="noo" hidden="1">{#N/A,#N/A,FALSE,"COVER.XLS";#N/A,#N/A,FALSE,"RACT1.XLS";#N/A,#N/A,FALSE,"RACT2.XLS";#N/A,#N/A,FALSE,"ECCMP";#N/A,#N/A,FALSE,"WELDER.XLS"}</definedName>
    <definedName name="nung" localSheetId="0" hidden="1">{#N/A,#N/A,FALSE,"COVER.XLS";#N/A,#N/A,FALSE,"RACT1.XLS";#N/A,#N/A,FALSE,"RACT2.XLS";#N/A,#N/A,FALSE,"ECCMP";#N/A,#N/A,FALSE,"WELDER.XLS"}</definedName>
    <definedName name="nung" hidden="1">{#N/A,#N/A,FALSE,"COVER.XLS";#N/A,#N/A,FALSE,"RACT1.XLS";#N/A,#N/A,FALSE,"RACT2.XLS";#N/A,#N/A,FALSE,"ECCMP";#N/A,#N/A,FALSE,"WELDER.XLS"}</definedName>
    <definedName name="nut" localSheetId="1" hidden="1">[11]A!#REF!</definedName>
    <definedName name="nut" localSheetId="2" hidden="1">[11]A!#REF!</definedName>
    <definedName name="nut" localSheetId="0" hidden="1">[12]A!#REF!</definedName>
    <definedName name="nut" hidden="1">[12]A!#REF!</definedName>
    <definedName name="oiiuui"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oiiuui"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ol" localSheetId="0" hidden="1">{#N/A,#N/A,FALSE,"COVER.XLS";#N/A,#N/A,FALSE,"RACT1.XLS";#N/A,#N/A,FALSE,"RACT2.XLS";#N/A,#N/A,FALSE,"ECCMP";#N/A,#N/A,FALSE,"WELDER.XLS"}</definedName>
    <definedName name="ol" hidden="1">{#N/A,#N/A,FALSE,"COVER.XLS";#N/A,#N/A,FALSE,"RACT1.XLS";#N/A,#N/A,FALSE,"RACT2.XLS";#N/A,#N/A,FALSE,"ECCMP";#N/A,#N/A,FALSE,"WELDER.XLS"}</definedName>
    <definedName name="oldkey1" hidden="1">#REF!</definedName>
    <definedName name="oldsort" hidden="1">#REF!</definedName>
    <definedName name="ooei" localSheetId="0" hidden="1">{#N/A,#N/A,FALSE,"COVER1.XLS ";#N/A,#N/A,FALSE,"RACT1.XLS";#N/A,#N/A,FALSE,"RACT2.XLS";#N/A,#N/A,FALSE,"ECCMP";#N/A,#N/A,FALSE,"WELDER.XLS"}</definedName>
    <definedName name="ooei" hidden="1">{#N/A,#N/A,FALSE,"COVER1.XLS ";#N/A,#N/A,FALSE,"RACT1.XLS";#N/A,#N/A,FALSE,"RACT2.XLS";#N/A,#N/A,FALSE,"ECCMP";#N/A,#N/A,FALSE,"WELDER.XLS"}</definedName>
    <definedName name="oro" localSheetId="0" hidden="1">{#N/A,#N/A,FALSE,"COVER1.XLS ";#N/A,#N/A,FALSE,"RACT1.XLS";#N/A,#N/A,FALSE,"RACT2.XLS";#N/A,#N/A,FALSE,"ECCMP";#N/A,#N/A,FALSE,"WELDER.XLS"}</definedName>
    <definedName name="oro" hidden="1">{#N/A,#N/A,FALSE,"COVER1.XLS ";#N/A,#N/A,FALSE,"RACT1.XLS";#N/A,#N/A,FALSE,"RACT2.XLS";#N/A,#N/A,FALSE,"ECCMP";#N/A,#N/A,FALSE,"WELDER.XLS"}</definedName>
    <definedName name="Plan50July" localSheetId="0" hidden="1">{"'Sheet1'!$A$1:$BH$50","'Sheet1'!$A$1:$AP$46","'Sheet1'!$AO$17"}</definedName>
    <definedName name="Plan50July" hidden="1">{"'Sheet1'!$A$1:$BH$50","'Sheet1'!$A$1:$AP$46","'Sheet1'!$AO$17"}</definedName>
    <definedName name="pom" hidden="1">#REF!</definedName>
    <definedName name="price1"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price1"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_xlnm.Print_Area" localSheetId="1">'T 5 (3M)'!$A$1:$P$63</definedName>
    <definedName name="_xlnm.Print_Area" localSheetId="3">'T 7 conso'!$A$1:$X$37</definedName>
    <definedName name="_xlnm.Print_Area" localSheetId="2">'T6 (6M)'!$A$1:$P$62</definedName>
    <definedName name="_xlnm.Print_Area" localSheetId="4">'T8'!$A$1:$P$35</definedName>
    <definedName name="_xlnm.Print_Area" localSheetId="5">'T9-11'!$A$1:$L$144</definedName>
    <definedName name="promotion_วิไลวรรณ"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promotion_วิไลวรรณ"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QS_AR"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QS_AR"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QS_ar1"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QS_ar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rerw"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rerw"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res" localSheetId="0" hidden="1">{#N/A,#N/A,FALSE,"COVER1.XLS ";#N/A,#N/A,FALSE,"RACT1.XLS";#N/A,#N/A,FALSE,"RACT2.XLS";#N/A,#N/A,FALSE,"ECCMP";#N/A,#N/A,FALSE,"WELDER.XLS"}</definedName>
    <definedName name="res" hidden="1">{#N/A,#N/A,FALSE,"COVER1.XLS ";#N/A,#N/A,FALSE,"RACT1.XLS";#N/A,#N/A,FALSE,"RACT2.XLS";#N/A,#N/A,FALSE,"ECCMP";#N/A,#N/A,FALSE,"WELDER.XLS"}</definedName>
    <definedName name="res_sum" localSheetId="0" hidden="1">{#N/A,#N/A,FALSE,"COVER1.XLS ";#N/A,#N/A,FALSE,"RACT1.XLS";#N/A,#N/A,FALSE,"RACT2.XLS";#N/A,#N/A,FALSE,"ECCMP";#N/A,#N/A,FALSE,"WELDER.XLS"}</definedName>
    <definedName name="res_sum" hidden="1">{#N/A,#N/A,FALSE,"COVER1.XLS ";#N/A,#N/A,FALSE,"RACT1.XLS";#N/A,#N/A,FALSE,"RACT2.XLS";#N/A,#N/A,FALSE,"ECCMP";#N/A,#N/A,FALSE,"WELDER.XLS"}</definedName>
    <definedName name="res_sum1" localSheetId="0" hidden="1">{#N/A,#N/A,FALSE,"COVER1.XLS ";#N/A,#N/A,FALSE,"RACT1.XLS";#N/A,#N/A,FALSE,"RACT2.XLS";#N/A,#N/A,FALSE,"ECCMP";#N/A,#N/A,FALSE,"WELDER.XLS"}</definedName>
    <definedName name="res_sum1" hidden="1">{#N/A,#N/A,FALSE,"COVER1.XLS ";#N/A,#N/A,FALSE,"RACT1.XLS";#N/A,#N/A,FALSE,"RACT2.XLS";#N/A,#N/A,FALSE,"ECCMP";#N/A,#N/A,FALSE,"WELDER.XLS"}</definedName>
    <definedName name="rgvesrhbare" localSheetId="0" hidden="1">{#N/A,#N/A,FALSE,"COVER.XLS";#N/A,#N/A,FALSE,"RACT1.XLS";#N/A,#N/A,FALSE,"RACT2.XLS";#N/A,#N/A,FALSE,"ECCMP";#N/A,#N/A,FALSE,"WELDER.XLS"}</definedName>
    <definedName name="rgvesrhbare" hidden="1">{#N/A,#N/A,FALSE,"COVER.XLS";#N/A,#N/A,FALSE,"RACT1.XLS";#N/A,#N/A,FALSE,"RACT2.XLS";#N/A,#N/A,FALSE,"ECCMP";#N/A,#N/A,FALSE,"WELDER.XLS"}</definedName>
    <definedName name="ro" localSheetId="0" hidden="1">{#N/A,#N/A,FALSE,"17MAY";#N/A,#N/A,FALSE,"24MAY"}</definedName>
    <definedName name="ro" hidden="1">{#N/A,#N/A,FALSE,"17MAY";#N/A,#N/A,FALSE,"24MAY"}</definedName>
    <definedName name="rrtt" localSheetId="0" hidden="1">{#N/A,#N/A,FALSE,"COVER1.XLS ";#N/A,#N/A,FALSE,"RACT1.XLS";#N/A,#N/A,FALSE,"RACT2.XLS";#N/A,#N/A,FALSE,"ECCMP";#N/A,#N/A,FALSE,"WELDER.XLS"}</definedName>
    <definedName name="rrtt" hidden="1">{#N/A,#N/A,FALSE,"COVER1.XLS ";#N/A,#N/A,FALSE,"RACT1.XLS";#N/A,#N/A,FALSE,"RACT2.XLS";#N/A,#N/A,FALSE,"ECCMP";#N/A,#N/A,FALSE,"WELDER.XLS"}</definedName>
    <definedName name="rtret" localSheetId="0" hidden="1">{#N/A,#N/A,FALSE,"COVER1.XLS ";#N/A,#N/A,FALSE,"RACT1.XLS";#N/A,#N/A,FALSE,"RACT2.XLS";#N/A,#N/A,FALSE,"ECCMP";#N/A,#N/A,FALSE,"WELDER.XLS"}</definedName>
    <definedName name="rtret" hidden="1">{#N/A,#N/A,FALSE,"COVER1.XLS ";#N/A,#N/A,FALSE,"RACT1.XLS";#N/A,#N/A,FALSE,"RACT2.XLS";#N/A,#N/A,FALSE,"ECCMP";#N/A,#N/A,FALSE,"WELDER.XLS"}</definedName>
    <definedName name="rtrt" localSheetId="0" hidden="1">{#N/A,#N/A,FALSE,"COVER1.XLS ";#N/A,#N/A,FALSE,"RACT1.XLS";#N/A,#N/A,FALSE,"RACT2.XLS";#N/A,#N/A,FALSE,"ECCMP";#N/A,#N/A,FALSE,"WELDER.XLS"}</definedName>
    <definedName name="rtrt" hidden="1">{#N/A,#N/A,FALSE,"COVER1.XLS ";#N/A,#N/A,FALSE,"RACT1.XLS";#N/A,#N/A,FALSE,"RACT2.XLS";#N/A,#N/A,FALSE,"ECCMP";#N/A,#N/A,FALSE,"WELDER.XLS"}</definedName>
    <definedName name="rtrwt" localSheetId="0" hidden="1">{#N/A,#N/A,FALSE,"COVER.XLS";#N/A,#N/A,FALSE,"RACT1.XLS";#N/A,#N/A,FALSE,"RACT2.XLS";#N/A,#N/A,FALSE,"ECCMP";#N/A,#N/A,FALSE,"WELDER.XLS"}</definedName>
    <definedName name="rtrwt" hidden="1">{#N/A,#N/A,FALSE,"COVER.XLS";#N/A,#N/A,FALSE,"RACT1.XLS";#N/A,#N/A,FALSE,"RACT2.XLS";#N/A,#N/A,FALSE,"ECCMP";#N/A,#N/A,FALSE,"WELDER.XLS"}</definedName>
    <definedName name="rwere" localSheetId="0" hidden="1">{#N/A,#N/A,FALSE,"COVER1.XLS ";#N/A,#N/A,FALSE,"RACT1.XLS";#N/A,#N/A,FALSE,"RACT2.XLS";#N/A,#N/A,FALSE,"ECCMP";#N/A,#N/A,FALSE,"WELDER.XLS"}</definedName>
    <definedName name="rwere" hidden="1">{#N/A,#N/A,FALSE,"COVER1.XLS ";#N/A,#N/A,FALSE,"RACT1.XLS";#N/A,#N/A,FALSE,"RACT2.XLS";#N/A,#N/A,FALSE,"ECCMP";#N/A,#N/A,FALSE,"WELDER.XLS"}</definedName>
    <definedName name="safdsadsa" localSheetId="0" hidden="1">{#N/A,#N/A,FALSE,"COVER1.XLS ";#N/A,#N/A,FALSE,"RACT1.XLS";#N/A,#N/A,FALSE,"RACT2.XLS";#N/A,#N/A,FALSE,"ECCMP";#N/A,#N/A,FALSE,"WELDER.XLS"}</definedName>
    <definedName name="safdsadsa" hidden="1">{#N/A,#N/A,FALSE,"COVER1.XLS ";#N/A,#N/A,FALSE,"RACT1.XLS";#N/A,#N/A,FALSE,"RACT2.XLS";#N/A,#N/A,FALSE,"ECCMP";#N/A,#N/A,FALSE,"WELDER.XLS"}</definedName>
    <definedName name="sas"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as"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df" localSheetId="0" hidden="1">{#N/A,#N/A,FALSE,"COVER.XLS";#N/A,#N/A,FALSE,"RACT1.XLS";#N/A,#N/A,FALSE,"RACT2.XLS";#N/A,#N/A,FALSE,"ECCMP";#N/A,#N/A,FALSE,"WELDER.XLS"}</definedName>
    <definedName name="sdf" hidden="1">{#N/A,#N/A,FALSE,"COVER.XLS";#N/A,#N/A,FALSE,"RACT1.XLS";#N/A,#N/A,FALSE,"RACT2.XLS";#N/A,#N/A,FALSE,"ECCMP";#N/A,#N/A,FALSE,"WELDER.XLS"}</definedName>
    <definedName name="sedfr"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sedfr"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SIRAPHOP"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IRAPHOP"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les" localSheetId="0" hidden="1">{#N/A,#N/A,FALSE,"COVER.XLS";#N/A,#N/A,FALSE,"RACT1.XLS";#N/A,#N/A,FALSE,"RACT2.XLS";#N/A,#N/A,FALSE,"ECCMP";#N/A,#N/A,FALSE,"WELDER.XLS"}</definedName>
    <definedName name="sles" hidden="1">{#N/A,#N/A,FALSE,"COVER.XLS";#N/A,#N/A,FALSE,"RACT1.XLS";#N/A,#N/A,FALSE,"RACT2.XLS";#N/A,#N/A,FALSE,"ECCMP";#N/A,#N/A,FALSE,"WELDER.XLS"}</definedName>
    <definedName name="slrkgo0peur"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lrkgo0peur"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o" localSheetId="0" hidden="1">{#N/A,#N/A,FALSE,"COVER1.XLS ";#N/A,#N/A,FALSE,"RACT1.XLS";#N/A,#N/A,FALSE,"RACT2.XLS";#N/A,#N/A,FALSE,"ECCMP";#N/A,#N/A,FALSE,"WELDER.XLS"}</definedName>
    <definedName name="so" hidden="1">{#N/A,#N/A,FALSE,"COVER1.XLS ";#N/A,#N/A,FALSE,"RACT1.XLS";#N/A,#N/A,FALSE,"RACT2.XLS";#N/A,#N/A,FALSE,"ECCMP";#N/A,#N/A,FALSE,"WELDER.XLS"}</definedName>
    <definedName name="Sort" hidden="1">#REF!</definedName>
    <definedName name="sp"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p"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ssa"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ss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stuff" hidden="1">[13]BEV!#REF!</definedName>
    <definedName name="SummCopy" localSheetId="0" hidden="1">{"'Sheet1'!$A$1:$BH$50","'Sheet1'!$A$1:$AP$46","'Sheet1'!$AO$17"}</definedName>
    <definedName name="SummCopy" hidden="1">{"'Sheet1'!$A$1:$BH$50","'Sheet1'!$A$1:$AP$46","'Sheet1'!$AO$17"}</definedName>
    <definedName name="supa" localSheetId="0" hidden="1">{#N/A,#N/A,FALSE,"str_title";#N/A,#N/A,FALSE,"SUM";#N/A,#N/A,FALSE,"Scope";#N/A,#N/A,FALSE,"PIE-Jn";#N/A,#N/A,FALSE,"PIE-Jn_Hz";#N/A,#N/A,FALSE,"Liq_Plan";#N/A,#N/A,FALSE,"S_Curve";#N/A,#N/A,FALSE,"Liq_Prof";#N/A,#N/A,FALSE,"Man_Pwr";#N/A,#N/A,FALSE,"Man_Prof"}</definedName>
    <definedName name="supa" hidden="1">{#N/A,#N/A,FALSE,"str_title";#N/A,#N/A,FALSE,"SUM";#N/A,#N/A,FALSE,"Scope";#N/A,#N/A,FALSE,"PIE-Jn";#N/A,#N/A,FALSE,"PIE-Jn_Hz";#N/A,#N/A,FALSE,"Liq_Plan";#N/A,#N/A,FALSE,"S_Curve";#N/A,#N/A,FALSE,"Liq_Prof";#N/A,#N/A,FALSE,"Man_Pwr";#N/A,#N/A,FALSE,"Man_Prof"}</definedName>
    <definedName name="sxcfxsdfc"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sxcfxsdfc"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terherher" localSheetId="0" hidden="1">{#N/A,#N/A,FALSE,"AR2";#N/A,#N/A,FALSE,"SUM"}</definedName>
    <definedName name="terherher" hidden="1">{#N/A,#N/A,FALSE,"AR2";#N/A,#N/A,FALSE,"SUM"}</definedName>
    <definedName name="TextRefCopyRangeCount" hidden="1">1</definedName>
    <definedName name="therhrehrew" localSheetId="0" hidden="1">{#N/A,#N/A,FALSE,"AR2";#N/A,#N/A,FALSE,"SUM"}</definedName>
    <definedName name="therhrehrew" hidden="1">{#N/A,#N/A,FALSE,"AR2";#N/A,#N/A,FALSE,"SUM"}</definedName>
    <definedName name="TMT"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TMT"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tr" localSheetId="0" hidden="1">{#N/A,#N/A,FALSE,"COVER.XLS";#N/A,#N/A,FALSE,"RACT1.XLS";#N/A,#N/A,FALSE,"RACT2.XLS";#N/A,#N/A,FALSE,"ECCMP";#N/A,#N/A,FALSE,"WELDER.XLS"}</definedName>
    <definedName name="tr" hidden="1">{#N/A,#N/A,FALSE,"COVER.XLS";#N/A,#N/A,FALSE,"RACT1.XLS";#N/A,#N/A,FALSE,"RACT2.XLS";#N/A,#N/A,FALSE,"ECCMP";#N/A,#N/A,FALSE,"WELDER.XLS"}</definedName>
    <definedName name="ttt" localSheetId="0" hidden="1">{#N/A,#N/A,FALSE,"consu_cover";#N/A,#N/A,FALSE,"consu_strategy";#N/A,#N/A,FALSE,"consu_flow";#N/A,#N/A,FALSE,"Summary_reqmt";#N/A,#N/A,FALSE,"field_ppg";#N/A,#N/A,FALSE,"ppg_shop";#N/A,#N/A,FALSE,"strl";#N/A,#N/A,FALSE,"tankages";#N/A,#N/A,FALSE,"gases"}</definedName>
    <definedName name="ttt" hidden="1">{#N/A,#N/A,FALSE,"consu_cover";#N/A,#N/A,FALSE,"consu_strategy";#N/A,#N/A,FALSE,"consu_flow";#N/A,#N/A,FALSE,"Summary_reqmt";#N/A,#N/A,FALSE,"field_ppg";#N/A,#N/A,FALSE,"ppg_shop";#N/A,#N/A,FALSE,"strl";#N/A,#N/A,FALSE,"tankages";#N/A,#N/A,FALSE,"gases"}</definedName>
    <definedName name="vc" hidden="1">#REF!</definedName>
    <definedName name="vdsfbgdfhae"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vdsfbgdfhae"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vitee" localSheetId="0" hidden="1">{#N/A,#N/A,FALSE,"COVER1.XLS ";#N/A,#N/A,FALSE,"RACT1.XLS";#N/A,#N/A,FALSE,"RACT2.XLS";#N/A,#N/A,FALSE,"ECCMP";#N/A,#N/A,FALSE,"WELDER.XLS"}</definedName>
    <definedName name="vitee" hidden="1">{#N/A,#N/A,FALSE,"COVER1.XLS ";#N/A,#N/A,FALSE,"RACT1.XLS";#N/A,#N/A,FALSE,"RACT2.XLS";#N/A,#N/A,FALSE,"ECCMP";#N/A,#N/A,FALSE,"WELDER.XLS"}</definedName>
    <definedName name="wetgregweg" localSheetId="0" hidden="1">{#N/A,#N/A,FALSE,"AR2";#N/A,#N/A,FALSE,"SUM"}</definedName>
    <definedName name="wetgregweg" hidden="1">{#N/A,#N/A,FALSE,"AR2";#N/A,#N/A,FALSE,"SUM"}</definedName>
    <definedName name="wrgvsdvdva"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rgvsdvdv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rn"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1." localSheetId="0" hidden="1">{#N/A,#N/A,FALSE,"17MAY";#N/A,#N/A,FALSE,"24MAY"}</definedName>
    <definedName name="wrn.1." hidden="1">{#N/A,#N/A,FALSE,"17MAY";#N/A,#N/A,FALSE,"24MAY"}</definedName>
    <definedName name="wrn.2.2" localSheetId="0" hidden="1">{#N/A,#N/A,FALSE,"17MAY";#N/A,#N/A,FALSE,"24MAY"}</definedName>
    <definedName name="wrn.2.2" hidden="1">{#N/A,#N/A,FALSE,"17MAY";#N/A,#N/A,FALSE,"24MAY"}</definedName>
    <definedName name="wrn.Accretion." localSheetId="0" hidden="1">{"Accretion",#N/A,FALSE,"Assum"}</definedName>
    <definedName name="wrn.Accretion." hidden="1">{"Accretion",#N/A,FALSE,"Assum"}</definedName>
    <definedName name="wrn.Actuals." localSheetId="0" hidden="1">{#N/A,#N/A,FALSE,"TUN";#N/A,#N/A,FALSE,"TOK";#N/A,#N/A,FALSE,"SIN";#N/A,#N/A,FALSE,"SYD";#N/A,#N/A,FALSE,"SEO";#N/A,#N/A,FALSE,"ROM";#N/A,#N/A,FALSE,"PAR";#N/A,#N/A,FALSE,"MUN";#N/A,#N/A,FALSE,"MAD";#N/A,#N/A,FALSE,"LON";#N/A,#N/A,FALSE,"JOH";#N/A,#N/A,FALSE,"HON";#N/A,#N/A,FALSE,"HAM";#N/A,#N/A,FALSE,"DUB";#N/A,#N/A,FALSE,"BRU";#N/A,#N/A,FALSE,"AMS"}</definedName>
    <definedName name="wrn.Actuals." hidden="1">{#N/A,#N/A,FALSE,"TUN";#N/A,#N/A,FALSE,"TOK";#N/A,#N/A,FALSE,"SIN";#N/A,#N/A,FALSE,"SYD";#N/A,#N/A,FALSE,"SEO";#N/A,#N/A,FALSE,"ROM";#N/A,#N/A,FALSE,"PAR";#N/A,#N/A,FALSE,"MUN";#N/A,#N/A,FALSE,"MAD";#N/A,#N/A,FALSE,"LON";#N/A,#N/A,FALSE,"JOH";#N/A,#N/A,FALSE,"HON";#N/A,#N/A,FALSE,"HAM";#N/A,#N/A,FALSE,"DUB";#N/A,#N/A,FALSE,"BRU";#N/A,#N/A,FALSE,"AM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LL." localSheetId="0" hidden="1">{#N/A,#N/A,FALSE,"AR2";#N/A,#N/A,FALSE,"SUM"}</definedName>
    <definedName name="wrn.ALL." hidden="1">{#N/A,#N/A,FALSE,"AR2";#N/A,#N/A,FALSE,"SUM"}</definedName>
    <definedName name="wrn.Assumptions." localSheetId="0" hidden="1">{"Assumptions",#N/A,FALSE,"Assum"}</definedName>
    <definedName name="wrn.Assumptions." hidden="1">{"Assumptions",#N/A,FALSE,"Assum"}</definedName>
    <definedName name="wrn.BCTL._.Canadian._.Dollar._.Statements." localSheetId="0" hidden="1">{#N/A,#N/A,FALSE,"YE-BCTL[Inc Stmt]";#N/A,#N/A,FALSE,"YE-BCTL[Bal Sht]"}</definedName>
    <definedName name="wrn.BCTL._.Canadian._.Dollar._.Statements." hidden="1">{#N/A,#N/A,FALSE,"YE-BCTL[Inc Stmt]";#N/A,#N/A,FALSE,"YE-BCTL[Bal Sht]"}</definedName>
    <definedName name="wrn.BOI._.Journal._.Entries." localSheetId="0" hidden="1">{#N/A,#N/A,FALSE,"GL Input";#N/A,#N/A,FALSE,"WIP-NL Input"}</definedName>
    <definedName name="wrn.BOI._.Journal._.Entries." hidden="1">{#N/A,#N/A,FALSE,"GL Input";#N/A,#N/A,FALSE,"WIP-NL Input"}</definedName>
    <definedName name="wrn.BOI._.Ledgers." localSheetId="0" hidden="1">{#N/A,#N/A,FALSE,"Trail Balance";#N/A,#N/A,FALSE,"Gen Ledger";#N/A,#N/A,FALSE,"Sub Ledger"}</definedName>
    <definedName name="wrn.BOI._.Ledgers." hidden="1">{#N/A,#N/A,FALSE,"Trail Balance";#N/A,#N/A,FALSE,"Gen Ledger";#N/A,#N/A,FALSE,"Sub Ledger"}</definedName>
    <definedName name="wrn.BOI._.Miscellaneous." localSheetId="0" hidden="1">{#N/A,#N/A,FALSE,"Accom Payments";#N/A,#N/A,FALSE,"Travel Adv";#N/A,#N/A,FALSE,"Payroll Taxes"}</definedName>
    <definedName name="wrn.BOI._.Miscellaneous." hidden="1">{#N/A,#N/A,FALSE,"Accom Payments";#N/A,#N/A,FALSE,"Travel Adv";#N/A,#N/A,FALSE,"Payroll Taxes"}</definedName>
    <definedName name="wrn.BOI._.Monthly._.Workbook." localSheetId="0" hidden="1">{#N/A,#N/A,TRUE,"PULLCODE";#N/A,#N/A,TRUE,"JOURNAL 6-289-6";#N/A,#N/A,TRUE,"JOURNAL 6-289-F";#N/A,#N/A,TRUE,"Overhead";#N/A,#N/A,TRUE,"TIMELINE";#N/A,#N/A,TRUE,"Reflectives"}</definedName>
    <definedName name="wrn.BOI._.Monthly._.Workbook." hidden="1">{#N/A,#N/A,TRUE,"PULLCODE";#N/A,#N/A,TRUE,"JOURNAL 6-289-6";#N/A,#N/A,TRUE,"JOURNAL 6-289-F";#N/A,#N/A,TRUE,"Overhead";#N/A,#N/A,TRUE,"TIMELINE";#N/A,#N/A,TRUE,"Reflectives"}</definedName>
    <definedName name="wrn.branch." localSheetId="0" hidden="1">{"led",#N/A,FALSE,"BRANCH";"bal",#N/A,FALSE,"BRANCH";#N/A,#N/A,FALSE,"Misc_JEs"}</definedName>
    <definedName name="wrn.branch." hidden="1">{"led",#N/A,FALSE,"BRANCH";"bal",#N/A,FALSE,"BRANCH";#N/A,#N/A,FALSE,"Misc_JEs"}</definedName>
    <definedName name="wrn.budget." localSheetId="0" hidden="1">{#N/A,#N/A,FALSE,"BUDIC";#N/A,#N/A,FALSE,"BUDVAR";#N/A,#N/A,FALSE,"BUD"}</definedName>
    <definedName name="wrn.budget." hidden="1">{#N/A,#N/A,FALSE,"BUDIC";#N/A,#N/A,FALSE,"BUDVAR";#N/A,#N/A,FALSE,"BUD"}</definedName>
    <definedName name="wrn.CAG." localSheetId="0" hidden="1">{#N/A,#N/A,FALSE,"CAG"}</definedName>
    <definedName name="wrn.CAG." hidden="1">{#N/A,#N/A,FALSE,"CAG"}</definedName>
    <definedName name="wrn.Canadian._.Dollar._.Statements." localSheetId="0" hidden="1">{#N/A,#N/A,FALSE,"YE-Can $ [Inc Stmt]-OldCo";#N/A,#N/A,FALSE,"YE-Can $ [Bal Sht]-OldCo";#N/A,#N/A,FALSE,"YE-Can $ [Inc Stmt]-NewCo";#N/A,#N/A,FALSE,"YE-Can $ [Bal Sht]-NewCo"}</definedName>
    <definedName name="wrn.Canadian._.Dollar._.Statements." hidden="1">{#N/A,#N/A,FALSE,"YE-Can $ [Inc Stmt]-OldCo";#N/A,#N/A,FALSE,"YE-Can $ [Bal Sht]-OldCo";#N/A,#N/A,FALSE,"YE-Can $ [Inc Stmt]-NewCo";#N/A,#N/A,FALSE,"YE-Can $ [Bal Sht]-NewCo"}</definedName>
    <definedName name="wrn.comsumable.2" localSheetId="0" hidden="1">{#N/A,#N/A,FALSE,"consu_cover";#N/A,#N/A,FALSE,"consu_strategy";#N/A,#N/A,FALSE,"consu_flow";#N/A,#N/A,FALSE,"Summary_reqmt";#N/A,#N/A,FALSE,"field_ppg";#N/A,#N/A,FALSE,"ppg_shop";#N/A,#N/A,FALSE,"strl";#N/A,#N/A,FALSE,"tankages";#N/A,#N/A,FALSE,"gases"}</definedName>
    <definedName name="wrn.comsumable.2" hidden="1">{#N/A,#N/A,FALSE,"consu_cover";#N/A,#N/A,FALSE,"consu_strategy";#N/A,#N/A,FALSE,"consu_flow";#N/A,#N/A,FALSE,"Summary_reqmt";#N/A,#N/A,FALSE,"field_ppg";#N/A,#N/A,FALSE,"ppg_shop";#N/A,#N/A,FALSE,"strl";#N/A,#N/A,FALSE,"tankages";#N/A,#N/A,FALSE,"gases"}</definedName>
    <definedName name="wrn.consumable" localSheetId="0" hidden="1">{#N/A,#N/A,FALSE,"consu_cover";#N/A,#N/A,FALSE,"consu_strategy";#N/A,#N/A,FALSE,"consu_flow";#N/A,#N/A,FALSE,"Summary_reqmt";#N/A,#N/A,FALSE,"field_ppg";#N/A,#N/A,FALSE,"ppg_shop";#N/A,#N/A,FALSE,"strl";#N/A,#N/A,FALSE,"tankages";#N/A,#N/A,FALSE,"gases"}</definedName>
    <definedName name="wrn.consumable" hidden="1">{#N/A,#N/A,FALSE,"consu_cover";#N/A,#N/A,FALSE,"consu_strategy";#N/A,#N/A,FALSE,"consu_flow";#N/A,#N/A,FALSE,"Summary_reqmt";#N/A,#N/A,FALSE,"field_ppg";#N/A,#N/A,FALSE,"ppg_shop";#N/A,#N/A,FALSE,"strl";#N/A,#N/A,FALSE,"tankages";#N/A,#N/A,FALSE,"gases"}</definedName>
    <definedName name="wrn.consumable." localSheetId="0" hidden="1">{#N/A,#N/A,FALSE,"consu_cover";#N/A,#N/A,FALSE,"consu_strategy";#N/A,#N/A,FALSE,"consu_flow";#N/A,#N/A,FALSE,"Summary_reqmt";#N/A,#N/A,FALSE,"field_ppg";#N/A,#N/A,FALSE,"ppg_shop";#N/A,#N/A,FALSE,"strl";#N/A,#N/A,FALSE,"tankages";#N/A,#N/A,FALSE,"gases"}</definedName>
    <definedName name="wrn.consumable." hidden="1">{#N/A,#N/A,FALSE,"consu_cover";#N/A,#N/A,FALSE,"consu_strategy";#N/A,#N/A,FALSE,"consu_flow";#N/A,#N/A,FALSE,"Summary_reqmt";#N/A,#N/A,FALSE,"field_ppg";#N/A,#N/A,FALSE,"ppg_shop";#N/A,#N/A,FALSE,"strl";#N/A,#N/A,FALSE,"tankages";#N/A,#N/A,FALSE,"gases"}</definedName>
    <definedName name="wrn.CPB." localSheetId="0" hidden="1">{#N/A,#N/A,FALSE,"CPB"}</definedName>
    <definedName name="wrn.CPB." hidden="1">{#N/A,#N/A,FALSE,"CPB"}</definedName>
    <definedName name="wrn.Credit._.Summary." localSheetId="0" hidden="1">{#N/A,#N/A,FALSE,"Credit Summary"}</definedName>
    <definedName name="wrn.Credit._.Summary." hidden="1">{#N/A,#N/A,FALSE,"Credit Summary"}</definedName>
    <definedName name="wrn.Current._.Account._.Balances." localSheetId="0" hidden="1">{#N/A,#N/A,FALSE,"Arn-Current";#N/A,#N/A,FALSE,"Win-Current"}</definedName>
    <definedName name="wrn.Current._.Account._.Balances." hidden="1">{#N/A,#N/A,FALSE,"Arn-Current";#N/A,#N/A,FALSE,"Win-Current"}</definedName>
    <definedName name="wrn.DEPR." localSheetId="0" hidden="1">{#N/A,#N/A,FALSE,"DEPR"}</definedName>
    <definedName name="wrn.DEPR." hidden="1">{#N/A,#N/A,FALSE,"DEPR"}</definedName>
    <definedName name="wrn.DSG." localSheetId="0" hidden="1">{#N/A,#N/A,FALSE,"BRU";#N/A,#N/A,FALSE,"MAD";#N/A,#N/A,FALSE,"MUN";#N/A,#N/A,FALSE,"SEO";#N/A,#N/A,FALSE,"TOK"}</definedName>
    <definedName name="wrn.DSG." hidden="1">{#N/A,#N/A,FALSE,"BRU";#N/A,#N/A,FALSE,"MAD";#N/A,#N/A,FALSE,"MUN";#N/A,#N/A,FALSE,"SEO";#N/A,#N/A,FALSE,"TOK"}</definedName>
    <definedName name="wrn.elect."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elect."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Exchange._.Rate." localSheetId="0" hidden="1">{#N/A,#N/A,FALSE,"Exchange Rate";#N/A,#N/A,FALSE,"Fax"}</definedName>
    <definedName name="wrn.Exchange._.Rate." hidden="1">{#N/A,#N/A,FALSE,"Exchange Rate";#N/A,#N/A,FALSE,"Fax"}</definedName>
    <definedName name="wrn.FCB." localSheetId="0" hidden="1">{"FCB_ALL",#N/A,FALSE,"FCB"}</definedName>
    <definedName name="wrn.FCB." hidden="1">{"FCB_ALL",#N/A,FALSE,"FCB"}</definedName>
    <definedName name="wrn.fcb2" localSheetId="0" hidden="1">{"FCB_ALL",#N/A,FALSE,"FCB"}</definedName>
    <definedName name="wrn.fcb2" hidden="1">{"FCB_ALL",#N/A,FALSE,"FCB"}</definedName>
    <definedName name="wrn.FDS._.Reports." localSheetId="0" hidden="1">{#N/A,#N/A,FALSE,"WORKSHEET";#N/A,#N/A,FALSE,"STAT";"Income USD (INCOME)",#N/A,FALSE,"INCOME";#N/A,#N/A,FALSE,"CTS";"Bal Sheet USD Thousands (BALSHET)",#N/A,FALSE,"BALSHET";"Bal Sheet AUD Thousands (BALSHET)",#N/A,FALSE,"BALSHET";"Orders",#N/A,FALSE,"ORDERSALEPROFIT";"Income AUD (INCOME)",#N/A,FALSE,"INCOME";#N/A,#N/A,FALSE,"Corpallo";"Sales &amp; Profit",#N/A,FALSE,"ORDERSALEPROFIT"}</definedName>
    <definedName name="wrn.FDS._.Reports." hidden="1">{#N/A,#N/A,FALSE,"WORKSHEET";#N/A,#N/A,FALSE,"STAT";"Income USD (INCOME)",#N/A,FALSE,"INCOME";#N/A,#N/A,FALSE,"CTS";"Bal Sheet USD Thousands (BALSHET)",#N/A,FALSE,"BALSHET";"Bal Sheet AUD Thousands (BALSHET)",#N/A,FALSE,"BALSHET";"Orders",#N/A,FALSE,"ORDERSALEPROFIT";"Income AUD (INCOME)",#N/A,FALSE,"INCOME";#N/A,#N/A,FALSE,"Corpallo";"Sales &amp; Profit",#N/A,FALSE,"ORDERSALEPROFIT"}</definedName>
    <definedName name="wrn.Financial._.Report." localSheetId="0" hidden="1">{"Fin_China",#N/A,FALSE,"中國區";"Fin_游汝謙",#N/A,FALSE,"游汝謙";"Fin_姚民僕",#N/A,FALSE,"姚民僕";"Fin_相福利",#N/A,FALSE,"相福利";"Fin_何炎光",#N/A,FALSE,"何炎光";"Fin_黃元安",#N/A,FALSE,"黃元安";"Fin_黃安楠",#N/A,FALSE,"黃安楠";"Fin_北京",#N/A,FALSE,"北京";"Fin_柳勤齡",#N/A,FALSE,"柳勤齡"}</definedName>
    <definedName name="wrn.Financial._.Report." hidden="1">{"Fin_China",#N/A,FALSE,"中國區";"Fin_游汝謙",#N/A,FALSE,"游汝謙";"Fin_姚民僕",#N/A,FALSE,"姚民僕";"Fin_相福利",#N/A,FALSE,"相福利";"Fin_何炎光",#N/A,FALSE,"何炎光";"Fin_黃元安",#N/A,FALSE,"黃元安";"Fin_黃安楠",#N/A,FALSE,"黃安楠";"Fin_北京",#N/A,FALSE,"北京";"Fin_柳勤齡",#N/A,FALSE,"柳勤齡"}</definedName>
    <definedName name="wrn.Fixed._.Assets." localSheetId="0" hidden="1">{#N/A,#N/A,FALSE,"Arn-Asset";#N/A,#N/A,FALSE,"Win-Asset"}</definedName>
    <definedName name="wrn.Fixed._.Assets." hidden="1">{#N/A,#N/A,FALSE,"Arn-Asset";#N/A,#N/A,FALSE,"Win-Asset"}</definedName>
    <definedName name="wrn.GIS." localSheetId="0" hidden="1">{#N/A,#N/A,FALSE,"GIS"}</definedName>
    <definedName name="wrn.GIS." hidden="1">{#N/A,#N/A,FALSE,"GIS"}</definedName>
    <definedName name="wrn.HNZ." localSheetId="0" hidden="1">{#N/A,#N/A,FALSE,"HNZ"}</definedName>
    <definedName name="wrn.HNZ." hidden="1">{#N/A,#N/A,FALSE,"HNZ"}</definedName>
    <definedName name="wrn.Input._.Data." localSheetId="0" hidden="1">{"Input_Fin",#N/A,FALSE,"By Code";"Input_Opt",#N/A,FALSE,"By Code"}</definedName>
    <definedName name="wrn.Input._.Data." hidden="1">{"Input_Fin",#N/A,FALSE,"By Code";"Input_Opt",#N/A,FALSE,"By Code"}</definedName>
    <definedName name="wrn.Journal." localSheetId="0" hidden="1">{#N/A,#N/A,FALSE,"JNL7";#N/A,#N/A,FALSE,"SUMMARY"}</definedName>
    <definedName name="wrn.Journal." hidden="1">{#N/A,#N/A,FALSE,"JNL7";#N/A,#N/A,FALSE,"SUMMARY"}</definedName>
    <definedName name="wrn.K." localSheetId="0" hidden="1">{#N/A,#N/A,FALSE,"K"}</definedName>
    <definedName name="wrn.K." hidden="1">{#N/A,#N/A,FALSE,"K"}</definedName>
    <definedName name="wrn.MAIN." localSheetId="0" hidden="1">{#N/A,#N/A,FALSE,"TB";#N/A,#N/A,FALSE,"GLIC";#N/A,#N/A,FALSE,"SLIC"}</definedName>
    <definedName name="wrn.MAIN." hidden="1">{#N/A,#N/A,FALSE,"TB";#N/A,#N/A,FALSE,"GLIC";#N/A,#N/A,FALSE,"SLIC"}</definedName>
    <definedName name="wrn.MCCRK." localSheetId="0" hidden="1">{#N/A,#N/A,FALSE,"MCCRK"}</definedName>
    <definedName name="wrn.MCCRK." hidden="1">{#N/A,#N/A,FALSE,"MCCRK"}</definedName>
    <definedName name="wrn.MISC." localSheetId="0" hidden="1">{#N/A,#N/A,FALSE,"MISC"}</definedName>
    <definedName name="wrn.MISC." hidden="1">{#N/A,#N/A,FALSE,"MISC"}</definedName>
    <definedName name="wrn.Monthly._.Financial._.Statements." localSheetId="0" hidden="1">{#N/A,#N/A,FALSE,"Fin_Stmts";#N/A,#N/A,FALSE,"IntraComp Profit Data"}</definedName>
    <definedName name="wrn.Monthly._.Financial._.Statements." hidden="1">{#N/A,#N/A,FALSE,"Fin_Stmts";#N/A,#N/A,FALSE,"IntraComp Profit Data"}</definedName>
    <definedName name="wrn.NA." localSheetId="0" hidden="1">{#N/A,#N/A,FALSE,"NA"}</definedName>
    <definedName name="wrn.NA." hidden="1">{#N/A,#N/A,FALSE,"NA"}</definedName>
    <definedName name="wrn.OldCo._.NewCo._.Year._.End." localSheetId="0" hidden="1">{#N/A,#N/A,FALSE,"Arn-Tooling";#N/A,#N/A,FALSE,"Arn-Fixed Asset";#N/A,#N/A,FALSE,"YE-Arn [Inc Stmt]";#N/A,#N/A,FALSE,"YE-Arn [Bal Sht]";#N/A,#N/A,FALSE,"Win-Tooling";#N/A,#N/A,FALSE,"Win-Fixed Asset";#N/A,#N/A,FALSE,"YE-Win [Inc Stmt]";#N/A,#N/A,FALSE,"YE-Win [Bal Sht]";#N/A,#N/A,FALSE,"DeHav GL 68848";#N/A,#N/A,FALSE,"YE-DeHav [Inc Stmt]";#N/A,#N/A,FALSE,"YE-DeHav [Bal Sht]";#N/A,#N/A,FALSE,"YE-Con [Inc Stmt]-OldCo";#N/A,#N/A,FALSE,"YE-Con [Bal Sht]-OldCo";#N/A,#N/A,FALSE,"YE-Con [Inc Stmt]-NewCo";#N/A,#N/A,FALSE,"YE-Con [Bal Sht]-NewCo";#N/A,#N/A,FALSE,"YE-Con [Inc Stmt]-Elim";#N/A,#N/A,FALSE,"YE-Con [Bal Sht]-Elim";#N/A,#N/A,FALSE,"YE-Consolidated [Inc Stmt]";#N/A,#N/A,FALSE,"YE-Consolidated [Bal Sht]"}</definedName>
    <definedName name="wrn.OldCo._.NewCo._.Year._.End." hidden="1">{#N/A,#N/A,FALSE,"Arn-Tooling";#N/A,#N/A,FALSE,"Arn-Fixed Asset";#N/A,#N/A,FALSE,"YE-Arn [Inc Stmt]";#N/A,#N/A,FALSE,"YE-Arn [Bal Sht]";#N/A,#N/A,FALSE,"Win-Tooling";#N/A,#N/A,FALSE,"Win-Fixed Asset";#N/A,#N/A,FALSE,"YE-Win [Inc Stmt]";#N/A,#N/A,FALSE,"YE-Win [Bal Sht]";#N/A,#N/A,FALSE,"DeHav GL 68848";#N/A,#N/A,FALSE,"YE-DeHav [Inc Stmt]";#N/A,#N/A,FALSE,"YE-DeHav [Bal Sht]";#N/A,#N/A,FALSE,"YE-Con [Inc Stmt]-OldCo";#N/A,#N/A,FALSE,"YE-Con [Bal Sht]-OldCo";#N/A,#N/A,FALSE,"YE-Con [Inc Stmt]-NewCo";#N/A,#N/A,FALSE,"YE-Con [Bal Sht]-NewCo";#N/A,#N/A,FALSE,"YE-Con [Inc Stmt]-Elim";#N/A,#N/A,FALSE,"YE-Con [Bal Sht]-Elim";#N/A,#N/A,FALSE,"YE-Consolidated [Inc Stmt]";#N/A,#N/A,FALSE,"YE-Consolidated [Bal Sht]"}</definedName>
    <definedName name="wrn.Operation._.Report." localSheetId="0" hidden="1">{"Opt_China",#N/A,FALSE,"中國區";"Opt_游汝謙",#N/A,FALSE,"游汝謙";"Opt_姚民僕",#N/A,FALSE,"姚民僕";"Opt_相福利",#N/A,FALSE,"相福利";"Opt_何炎光",#N/A,FALSE,"何炎光";"Opt_黃元安",#N/A,FALSE,"黃元安";"Opt_黃安楠",#N/A,FALSE,"黃安楠";"Opt_北京",#N/A,FALSE,"北京";"Opt_柳勤齡",#N/A,FALSE,"柳勤齡"}</definedName>
    <definedName name="wrn.Operation._.Report." hidden="1">{"Opt_China",#N/A,FALSE,"中國區";"Opt_游汝謙",#N/A,FALSE,"游汝謙";"Opt_姚民僕",#N/A,FALSE,"姚民僕";"Opt_相福利",#N/A,FALSE,"相福利";"Opt_何炎光",#N/A,FALSE,"何炎光";"Opt_黃元安",#N/A,FALSE,"黃元安";"Opt_黃安楠",#N/A,FALSE,"黃安楠";"Opt_北京",#N/A,FALSE,"北京";"Opt_柳勤齡",#N/A,FALSE,"柳勤齡"}</definedName>
    <definedName name="wrn.OTHER." localSheetId="0" hidden="1">{#N/A,#N/A,FALSE,"JNL6";#N/A,#N/A,FALSE,"SUMMARY";#N/A,#N/A,FALSE,"SUMMARY";#N/A,#N/A,FALSE,"SUMMARY"}</definedName>
    <definedName name="wrn.OTHER." hidden="1">{#N/A,#N/A,FALSE,"JNL6";#N/A,#N/A,FALSE,"SUMMARY";#N/A,#N/A,FALSE,"SUMMARY";#N/A,#N/A,FALSE,"SUMMARY"}</definedName>
    <definedName name="wrn.piping."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rn.piping."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rn.PPE._.Schedules." localSheetId="0" hidden="1">{#N/A,#N/A,FALSE,"PP&amp;E - Arnprior";#N/A,#N/A,FALSE,"PP&amp;E - Winnipeg"}</definedName>
    <definedName name="wrn.PPE._.Schedules." hidden="1">{#N/A,#N/A,FALSE,"PP&amp;E - Arnprior";#N/A,#N/A,FALSE,"PP&amp;E - Winnipeg"}</definedName>
    <definedName name="wrn.print._.graphs." localSheetId="0"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raw._.data._.entry." localSheetId="0" hidden="1">{"inputs raw data",#N/A,TRUE,"INPUT"}</definedName>
    <definedName name="wrn.print._.raw._.data._.entry." hidden="1">{"inputs raw data",#N/A,TRUE,"INPUT"}</definedName>
    <definedName name="wrn.print._.summary._.sheets." localSheetId="0" hidden="1">{"summary1",#N/A,TRUE,"Comps";"summary2",#N/A,TRUE,"Comps";"summary3",#N/A,TRUE,"Comps"}</definedName>
    <definedName name="wrn.print._.summary._.sheets." hidden="1">{"summary1",#N/A,TRUE,"Comps";"summary2",#N/A,TRUE,"Comps";"summary3",#N/A,TRUE,"Comps"}</definedName>
    <definedName name="wrn.Print_Buyer." localSheetId="0"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Target." localSheetId="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RCC."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wrn.RCC."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wrn.Report." localSheetId="0" hidden="1">{#N/A,#N/A,TRUE,"Status Report";#N/A,#N/A,TRUE,"Current Forecast";#N/A,#N/A,TRUE,"Last Forecast";#N/A,#N/A,TRUE,"BP";#N/A,#N/A,TRUE,"LY"}</definedName>
    <definedName name="wrn.Report." hidden="1">{#N/A,#N/A,TRUE,"Status Report";#N/A,#N/A,TRUE,"Current Forecast";#N/A,#N/A,TRUE,"Last Forecast";#N/A,#N/A,TRUE,"BP";#N/A,#N/A,TRUE,"LY"}</definedName>
    <definedName name="wrn.Report1." localSheetId="0" hidden="1">{#N/A,#N/A,FALSE,"IS";#N/A,#N/A,FALSE,"BS";#N/A,#N/A,FALSE,"CF";#N/A,#N/A,FALSE,"CE";#N/A,#N/A,FALSE,"Depr";#N/A,#N/A,FALSE,"APAL"}</definedName>
    <definedName name="wrn.Report1." hidden="1">{#N/A,#N/A,FALSE,"IS";#N/A,#N/A,FALSE,"BS";#N/A,#N/A,FALSE,"CF";#N/A,#N/A,FALSE,"CE";#N/A,#N/A,FALSE,"Depr";#N/A,#N/A,FALSE,"APAL"}</definedName>
    <definedName name="wrn.REPORTS." localSheetId="0" hidden="1">{#N/A,#N/A,FALSE,"BALANCE";#N/A,#N/A,FALSE,"GL";#N/A,#N/A,FALSE,"SL";#N/A,#N/A,FALSE,"TMLNE";#N/A,#N/A,FALSE,"SALES"}</definedName>
    <definedName name="wrn.REPORTS." hidden="1">{#N/A,#N/A,FALSE,"BALANCE";#N/A,#N/A,FALSE,"GL";#N/A,#N/A,FALSE,"SL";#N/A,#N/A,FALSE,"TMLNE";#N/A,#N/A,FALSE,"SALES"}</definedName>
    <definedName name="wrn.REVENUE." localSheetId="0" hidden="1">{"CALA2",#N/A,FALSE,"Sheet1";"CALA1",#N/A,FALSE,"Sheet1";"NAmerica2",#N/A,FALSE,"Sheet1";"NAmerica1",#N/A,FALSE,"Sheet1";"Sweden2",#N/A,FALSE,"Sheet1";"Sweden1",#N/A,FALSE,"Sheet1";"France2",#N/A,FALSE,"Sheet1";"France1",#N/A,FALSE,"Sheet1";"UK2",#N/A,FALSE,"Sheet1";"UK1",#N/A,FALSE,"Sheet1";"Japan2",#N/A,FALSE,"Sheet1";"Japan1",#N/A,FALSE,"Sheet1";"Australlia2",#N/A,FALSE,"Sheet1";"Australlia1",#N/A,FALSE,"Sheet1";"india2",#N/A,FALSE,"Sheet1";"India1",#N/A,FALSE,"Sheet1";"Asia-North2",#N/A,FALSE,"Sheet1";"Asia-North1",#N/A,FALSE,"Sheet1";"Asia-South2",#N/A,FALSE,"Sheet1";"Asia-South1",#N/A,FALSE,"Sheet1"}</definedName>
    <definedName name="wrn.REVENUE." hidden="1">{"CALA2",#N/A,FALSE,"Sheet1";"CALA1",#N/A,FALSE,"Sheet1";"NAmerica2",#N/A,FALSE,"Sheet1";"NAmerica1",#N/A,FALSE,"Sheet1";"Sweden2",#N/A,FALSE,"Sheet1";"Sweden1",#N/A,FALSE,"Sheet1";"France2",#N/A,FALSE,"Sheet1";"France1",#N/A,FALSE,"Sheet1";"UK2",#N/A,FALSE,"Sheet1";"UK1",#N/A,FALSE,"Sheet1";"Japan2",#N/A,FALSE,"Sheet1";"Japan1",#N/A,FALSE,"Sheet1";"Australlia2",#N/A,FALSE,"Sheet1";"Australlia1",#N/A,FALSE,"Sheet1";"india2",#N/A,FALSE,"Sheet1";"India1",#N/A,FALSE,"Sheet1";"Asia-North2",#N/A,FALSE,"Sheet1";"Asia-North1",#N/A,FALSE,"Sheet1";"Asia-South2",#N/A,FALSE,"Sheet1";"Asia-South1",#N/A,FALSE,"Sheet1"}</definedName>
    <definedName name="wrn.RPLINS." localSheetId="0" hidden="1">{#N/A,#N/A,FALSE,"str_title";#N/A,#N/A,FALSE,"SUM";#N/A,#N/A,FALSE,"Scope";#N/A,#N/A,FALSE,"PIE-Jn";#N/A,#N/A,FALSE,"PIE-Jn_Hz";#N/A,#N/A,FALSE,"Liq_Plan";#N/A,#N/A,FALSE,"S_Curve";#N/A,#N/A,FALSE,"Liq_Prof";#N/A,#N/A,FALSE,"Man_Pwr";#N/A,#N/A,FALSE,"Man_Prof"}</definedName>
    <definedName name="wrn.RPLINS." hidden="1">{#N/A,#N/A,FALSE,"str_title";#N/A,#N/A,FALSE,"SUM";#N/A,#N/A,FALSE,"Scope";#N/A,#N/A,FALSE,"PIE-Jn";#N/A,#N/A,FALSE,"PIE-Jn_Hz";#N/A,#N/A,FALSE,"Liq_Plan";#N/A,#N/A,FALSE,"S_Curve";#N/A,#N/A,FALSE,"Liq_Prof";#N/A,#N/A,FALSE,"Man_Pwr";#N/A,#N/A,FALSE,"Man_Prof"}</definedName>
    <definedName name="wrn.STAND_ALONE_BOTH." localSheetId="0" hidden="1">{"FCB_ALL",#N/A,FALSE,"FCB";"GREY_ALL",#N/A,FALSE,"GREY"}</definedName>
    <definedName name="wrn.STAND_ALONE_BOTH." hidden="1">{"FCB_ALL",#N/A,FALSE,"FCB";"GREY_ALL",#N/A,FALSE,"GREY"}</definedName>
    <definedName name="wrn.summ1" localSheetId="0" hidden="1">{#N/A,#N/A,FALSE,"COVER1.XLS ";#N/A,#N/A,FALSE,"RACT1.XLS";#N/A,#N/A,FALSE,"RACT2.XLS";#N/A,#N/A,FALSE,"ECCMP";#N/A,#N/A,FALSE,"WELDER.XLS"}</definedName>
    <definedName name="wrn.summ1" hidden="1">{#N/A,#N/A,FALSE,"COVER1.XLS ";#N/A,#N/A,FALSE,"RACT1.XLS";#N/A,#N/A,FALSE,"RACT2.XLS";#N/A,#N/A,FALSE,"ECCMP";#N/A,#N/A,FALSE,"WELDER.XLS"}</definedName>
    <definedName name="wrn.summary." localSheetId="0" hidden="1">{#N/A,#N/A,FALSE,"COVER1.XLS ";#N/A,#N/A,FALSE,"RACT1.XLS";#N/A,#N/A,FALSE,"RACT2.XLS";#N/A,#N/A,FALSE,"ECCMP";#N/A,#N/A,FALSE,"WELDER.XLS"}</definedName>
    <definedName name="wrn.summary." hidden="1">{#N/A,#N/A,FALSE,"COVER1.XLS ";#N/A,#N/A,FALSE,"RACT1.XLS";#N/A,#N/A,FALSE,"RACT2.XLS";#N/A,#N/A,FALSE,"ECCMP";#N/A,#N/A,FALSE,"WELDER.XLS"}</definedName>
    <definedName name="wrn.Trading._.Summary." localSheetId="0" hidden="1">{#N/A,#N/A,FALSE,"Trading Summary"}</definedName>
    <definedName name="wrn.Trading._.Summary." hidden="1">{#N/A,#N/A,FALSE,"Trading Summary"}</definedName>
    <definedName name="wrn.WWY." localSheetId="0" hidden="1">{#N/A,#N/A,FALSE,"WWY"}</definedName>
    <definedName name="wrn.WWY." hidden="1">{#N/A,#N/A,FALSE,"WWY"}</definedName>
    <definedName name="wrn2.3" localSheetId="0" hidden="1">{#N/A,#N/A,FALSE,"17MAY";#N/A,#N/A,FALSE,"24MAY"}</definedName>
    <definedName name="wrn2.3" hidden="1">{#N/A,#N/A,FALSE,"17MAY";#N/A,#N/A,FALSE,"24MAY"}</definedName>
    <definedName name="wrnypyoh"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ypyoh"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vavFAWRGA"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rvavFAWRG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vu.inputs._.raw._.data."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summary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x" localSheetId="1" hidden="1">{"'Eng (page2)'!$A$1:$D$52"}</definedName>
    <definedName name="x" localSheetId="2" hidden="1">{"'Eng (page2)'!$A$1:$D$52"}</definedName>
    <definedName name="x" localSheetId="0" hidden="1">{"'Eng (page2)'!$A$1:$D$52"}</definedName>
    <definedName name="x" hidden="1">{"'Eng (page2)'!$A$1:$D$52"}</definedName>
    <definedName name="xjey1" hidden="1">#REF!</definedName>
    <definedName name="xls1" localSheetId="0" hidden="1">{#N/A,#N/A,FALSE,"17MAY";#N/A,#N/A,FALSE,"24MAY"}</definedName>
    <definedName name="xls1" hidden="1">{#N/A,#N/A,FALSE,"17MAY";#N/A,#N/A,FALSE,"24MAY"}</definedName>
    <definedName name="xsort2" hidden="1">#REF!</definedName>
    <definedName name="YUTRY"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YUTRY"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zzzzzz" localSheetId="0" hidden="1">{#N/A,#N/A,FALSE,"COVER1.XLS ";#N/A,#N/A,FALSE,"RACT1.XLS";#N/A,#N/A,FALSE,"RACT2.XLS";#N/A,#N/A,FALSE,"ECCMP";#N/A,#N/A,FALSE,"WELDER.XLS"}</definedName>
    <definedName name="zzzzzz" hidden="1">{#N/A,#N/A,FALSE,"COVER1.XLS ";#N/A,#N/A,FALSE,"RACT1.XLS";#N/A,#N/A,FALSE,"RACT2.XLS";#N/A,#N/A,FALSE,"ECCMP";#N/A,#N/A,FALSE,"WELDER.XLS"}</definedName>
    <definedName name="zzzzzzzz" localSheetId="0" hidden="1">{#N/A,#N/A,FALSE,"COVER1.XLS ";#N/A,#N/A,FALSE,"RACT1.XLS";#N/A,#N/A,FALSE,"RACT2.XLS";#N/A,#N/A,FALSE,"ECCMP";#N/A,#N/A,FALSE,"WELDER.XLS"}</definedName>
    <definedName name="zzzzzzzz" hidden="1">{#N/A,#N/A,FALSE,"COVER1.XLS ";#N/A,#N/A,FALSE,"RACT1.XLS";#N/A,#N/A,FALSE,"RACT2.XLS";#N/A,#N/A,FALSE,"ECCMP";#N/A,#N/A,FALSE,"WELDER.XLS"}</definedName>
    <definedName name="เงิน" hidden="1">#REF!</definedName>
    <definedName name="เงินเดือน" localSheetId="1" hidden="1">{"'Eng (page2)'!$A$1:$D$52"}</definedName>
    <definedName name="เงินเดือน" localSheetId="2" hidden="1">{"'Eng (page2)'!$A$1:$D$52"}</definedName>
    <definedName name="เงินเดือน" localSheetId="0" hidden="1">{"'Eng (page2)'!$A$1:$D$52"}</definedName>
    <definedName name="เงินเดือน" hidden="1">{"'Eng (page2)'!$A$1:$D$52"}</definedName>
    <definedName name="เดกหด" localSheetId="0" hidden="1">{#N/A,#N/A,FALSE,"COVER1.XLS ";#N/A,#N/A,FALSE,"RACT1.XLS";#N/A,#N/A,FALSE,"RACT2.XLS";#N/A,#N/A,FALSE,"ECCMP";#N/A,#N/A,FALSE,"WELDER.XLS"}</definedName>
    <definedName name="เดกหด" hidden="1">{#N/A,#N/A,FALSE,"COVER1.XLS ";#N/A,#N/A,FALSE,"RACT1.XLS";#N/A,#N/A,FALSE,"RACT2.XLS";#N/A,#N/A,FALSE,"ECCMP";#N/A,#N/A,FALSE,"WELDER.XLS"}</definedName>
    <definedName name="เป้าหมายQ2"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เป้าหมายQ2"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เรื่องติดตามNC" localSheetId="0" hidden="1">{#N/A,#N/A,FALSE,"COVER1.XLS ";#N/A,#N/A,FALSE,"RACT1.XLS";#N/A,#N/A,FALSE,"RACT2.XLS";#N/A,#N/A,FALSE,"ECCMP";#N/A,#N/A,FALSE,"WELDER.XLS"}</definedName>
    <definedName name="เรื่องติดตามNC" hidden="1">{#N/A,#N/A,FALSE,"COVER1.XLS ";#N/A,#N/A,FALSE,"RACT1.XLS";#N/A,#N/A,FALSE,"RACT2.XLS";#N/A,#N/A,FALSE,"ECCMP";#N/A,#N/A,FALSE,"WELDER.XLS"}</definedName>
    <definedName name="เวสวว" localSheetId="0" hidden="1">{#N/A,#N/A,FALSE,"COVER.XLS";#N/A,#N/A,FALSE,"RACT1.XLS";#N/A,#N/A,FALSE,"RACT2.XLS";#N/A,#N/A,FALSE,"ECCMP";#N/A,#N/A,FALSE,"WELDER.XLS"}</definedName>
    <definedName name="เวสวว" hidden="1">{#N/A,#N/A,FALSE,"COVER.XLS";#N/A,#N/A,FALSE,"RACT1.XLS";#N/A,#N/A,FALSE,"RACT2.XLS";#N/A,#N/A,FALSE,"ECCMP";#N/A,#N/A,FALSE,"WELDER.XLS"}</definedName>
    <definedName name="แผนผัง"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แผนผัง"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แอ่ป้อิกิ่ป้อิ่แอ" localSheetId="0" hidden="1">{#N/A,#N/A,FALSE,"COVER1.XLS ";#N/A,#N/A,FALSE,"RACT1.XLS";#N/A,#N/A,FALSE,"RACT2.XLS";#N/A,#N/A,FALSE,"ECCMP";#N/A,#N/A,FALSE,"WELDER.XLS"}</definedName>
    <definedName name="แอ่ป้อิกิ่ป้อิ่แอ" hidden="1">{#N/A,#N/A,FALSE,"COVER1.XLS ";#N/A,#N/A,FALSE,"RACT1.XLS";#N/A,#N/A,FALSE,"RACT2.XLS";#N/A,#N/A,FALSE,"ECCMP";#N/A,#N/A,FALSE,"WELDER.XLS"}</definedName>
    <definedName name="ไก" localSheetId="0" hidden="1">{#N/A,#N/A,FALSE,"COVER.XLS";#N/A,#N/A,FALSE,"RACT1.XLS";#N/A,#N/A,FALSE,"RACT2.XLS";#N/A,#N/A,FALSE,"ECCMP";#N/A,#N/A,FALSE,"WELDER.XLS"}</definedName>
    <definedName name="ไก" hidden="1">{#N/A,#N/A,FALSE,"COVER.XLS";#N/A,#N/A,FALSE,"RACT1.XLS";#N/A,#N/A,FALSE,"RACT2.XLS";#N/A,#N/A,FALSE,"ECCMP";#N/A,#N/A,FALSE,"WELDER.XLS"}</definedName>
    <definedName name="ไม่เอา" localSheetId="0" hidden="1">{#N/A,#N/A,FALSE,"COVER.XLS";#N/A,#N/A,FALSE,"RACT1.XLS";#N/A,#N/A,FALSE,"RACT2.XLS";#N/A,#N/A,FALSE,"ECCMP";#N/A,#N/A,FALSE,"WELDER.XLS"}</definedName>
    <definedName name="ไม่เอา" hidden="1">{#N/A,#N/A,FALSE,"COVER.XLS";#N/A,#N/A,FALSE,"RACT1.XLS";#N/A,#N/A,FALSE,"RACT2.XLS";#N/A,#N/A,FALSE,"ECCMP";#N/A,#N/A,FALSE,"WELDER.XLS"}</definedName>
    <definedName name="ก" localSheetId="0" hidden="1">{#N/A,#N/A,FALSE,"COVER1.XLS ";#N/A,#N/A,FALSE,"RACT1.XLS";#N/A,#N/A,FALSE,"RACT2.XLS";#N/A,#N/A,FALSE,"ECCMP";#N/A,#N/A,FALSE,"WELDER.XLS"}</definedName>
    <definedName name="ก" hidden="1">{#N/A,#N/A,FALSE,"COVER1.XLS ";#N/A,#N/A,FALSE,"RACT1.XLS";#N/A,#N/A,FALSE,"RACT2.XLS";#N/A,#N/A,FALSE,"ECCMP";#N/A,#N/A,FALSE,"WELDER.XLS"}</definedName>
    <definedName name="กก" localSheetId="0" hidden="1">{#N/A,#N/A,FALSE,"COVER1.XLS ";#N/A,#N/A,FALSE,"RACT1.XLS";#N/A,#N/A,FALSE,"RACT2.XLS";#N/A,#N/A,FALSE,"ECCMP";#N/A,#N/A,FALSE,"WELDER.XLS"}</definedName>
    <definedName name="กก" hidden="1">{#N/A,#N/A,FALSE,"COVER1.XLS ";#N/A,#N/A,FALSE,"RACT1.XLS";#N/A,#N/A,FALSE,"RACT2.XLS";#N/A,#N/A,FALSE,"ECCMP";#N/A,#N/A,FALSE,"WELDER.XLS"}</definedName>
    <definedName name="กดแล" hidden="1">#REF!</definedName>
    <definedName name="กล่อง" localSheetId="0" hidden="1">{#N/A,#N/A,FALSE,"COVER1.XLS ";#N/A,#N/A,FALSE,"RACT1.XLS";#N/A,#N/A,FALSE,"RACT2.XLS";#N/A,#N/A,FALSE,"ECCMP";#N/A,#N/A,FALSE,"WELDER.XLS"}</definedName>
    <definedName name="กล่อง" hidden="1">{#N/A,#N/A,FALSE,"COVER1.XLS ";#N/A,#N/A,FALSE,"RACT1.XLS";#N/A,#N/A,FALSE,"RACT2.XLS";#N/A,#N/A,FALSE,"ECCMP";#N/A,#N/A,FALSE,"WELDER.XLS"}</definedName>
    <definedName name="กห" localSheetId="0" hidden="1">{#N/A,#N/A,FALSE,"COVER1.XLS ";#N/A,#N/A,FALSE,"RACT1.XLS";#N/A,#N/A,FALSE,"RACT2.XLS";#N/A,#N/A,FALSE,"ECCMP";#N/A,#N/A,FALSE,"WELDER.XLS"}</definedName>
    <definedName name="กห" hidden="1">{#N/A,#N/A,FALSE,"COVER1.XLS ";#N/A,#N/A,FALSE,"RACT1.XLS";#N/A,#N/A,FALSE,"RACT2.XLS";#N/A,#N/A,FALSE,"ECCMP";#N/A,#N/A,FALSE,"WELDER.XLS"}</definedName>
    <definedName name="กหก" localSheetId="0" hidden="1">{#N/A,#N/A,FALSE,"COVER.XLS";#N/A,#N/A,FALSE,"RACT1.XLS";#N/A,#N/A,FALSE,"RACT2.XLS";#N/A,#N/A,FALSE,"ECCMP";#N/A,#N/A,FALSE,"WELDER.XLS"}</definedName>
    <definedName name="กหก" hidden="1">{#N/A,#N/A,FALSE,"COVER.XLS";#N/A,#N/A,FALSE,"RACT1.XLS";#N/A,#N/A,FALSE,"RACT2.XLS";#N/A,#N/A,FALSE,"ECCMP";#N/A,#N/A,FALSE,"WELDER.XLS"}</definedName>
    <definedName name="ก่า" localSheetId="0" hidden="1">{#N/A,#N/A,FALSE,"COVER1.XLS ";#N/A,#N/A,FALSE,"RACT1.XLS";#N/A,#N/A,FALSE,"RACT2.XLS";#N/A,#N/A,FALSE,"ECCMP";#N/A,#N/A,FALSE,"WELDER.XLS"}</definedName>
    <definedName name="ก่า" hidden="1">{#N/A,#N/A,FALSE,"COVER1.XLS ";#N/A,#N/A,FALSE,"RACT1.XLS";#N/A,#N/A,FALSE,"RACT2.XLS";#N/A,#N/A,FALSE,"ECCMP";#N/A,#N/A,FALSE,"WELDER.XLS"}</definedName>
    <definedName name="กำหนด" localSheetId="0" hidden="1">{#N/A,#N/A,FALSE,"COVER.XLS";#N/A,#N/A,FALSE,"RACT1.XLS";#N/A,#N/A,FALSE,"RACT2.XLS";#N/A,#N/A,FALSE,"ECCMP";#N/A,#N/A,FALSE,"WELDER.XLS"}</definedName>
    <definedName name="กำหนด" hidden="1">{#N/A,#N/A,FALSE,"COVER.XLS";#N/A,#N/A,FALSE,"RACT1.XLS";#N/A,#N/A,FALSE,"RACT2.XLS";#N/A,#N/A,FALSE,"ECCMP";#N/A,#N/A,FALSE,"WELDER.XLS"}</definedName>
    <definedName name="ฃล" localSheetId="0" hidden="1">{#N/A,#N/A,FALSE,"COVER1.XLS ";#N/A,#N/A,FALSE,"RACT1.XLS";#N/A,#N/A,FALSE,"RACT2.XLS";#N/A,#N/A,FALSE,"ECCMP";#N/A,#N/A,FALSE,"WELDER.XLS"}</definedName>
    <definedName name="ฃล" hidden="1">{#N/A,#N/A,FALSE,"COVER1.XLS ";#N/A,#N/A,FALSE,"RACT1.XLS";#N/A,#N/A,FALSE,"RACT2.XLS";#N/A,#N/A,FALSE,"ECCMP";#N/A,#N/A,FALSE,"WELDER.XLS"}</definedName>
    <definedName name="งง" hidden="1">#REF!</definedName>
    <definedName name="งาน"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งาน"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จจจ" localSheetId="0" hidden="1">{#N/A,#N/A,FALSE,"COVER1.XLS ";#N/A,#N/A,FALSE,"RACT1.XLS";#N/A,#N/A,FALSE,"RACT2.XLS";#N/A,#N/A,FALSE,"ECCMP";#N/A,#N/A,FALSE,"WELDER.XLS"}</definedName>
    <definedName name="จจจ" hidden="1">{#N/A,#N/A,FALSE,"COVER1.XLS ";#N/A,#N/A,FALSE,"RACT1.XLS";#N/A,#N/A,FALSE,"RACT2.XLS";#N/A,#N/A,FALSE,"ECCMP";#N/A,#N/A,FALSE,"WELDER.XLS"}</definedName>
    <definedName name="ช"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ช"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ชชช"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ชชช"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ฏณษธณฯศษธ" localSheetId="0" hidden="1">{#N/A,#N/A,FALSE,"17MAY";#N/A,#N/A,FALSE,"24MAY"}</definedName>
    <definedName name="ฏณษธณฯศษธ" hidden="1">{#N/A,#N/A,FALSE,"17MAY";#N/A,#N/A,FALSE,"24MAY"}</definedName>
    <definedName name="ฑ๊ฎฆโ?"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ฑ๊ฎฆโ?"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ดะกะรารีรเ" localSheetId="0" hidden="1">{#N/A,#N/A,FALSE,"COVER1.XLS ";#N/A,#N/A,FALSE,"RACT1.XLS";#N/A,#N/A,FALSE,"RACT2.XLS";#N/A,#N/A,FALSE,"ECCMP";#N/A,#N/A,FALSE,"WELDER.XLS"}</definedName>
    <definedName name="ดะกะรารีรเ" hidden="1">{#N/A,#N/A,FALSE,"COVER1.XLS ";#N/A,#N/A,FALSE,"RACT1.XLS";#N/A,#N/A,FALSE,"RACT2.XLS";#N/A,#N/A,FALSE,"ECCMP";#N/A,#N/A,FALSE,"WELDER.XLS"}</definedName>
    <definedName name="ตต" localSheetId="0" hidden="1">{#N/A,#N/A,FALSE,"COVER.XLS";#N/A,#N/A,FALSE,"RACT1.XLS";#N/A,#N/A,FALSE,"RACT2.XLS";#N/A,#N/A,FALSE,"ECCMP";#N/A,#N/A,FALSE,"WELDER.XLS"}</definedName>
    <definedName name="ตต" hidden="1">{#N/A,#N/A,FALSE,"COVER.XLS";#N/A,#N/A,FALSE,"RACT1.XLS";#N/A,#N/A,FALSE,"RACT2.XLS";#N/A,#N/A,FALSE,"ECCMP";#N/A,#N/A,FALSE,"WELDER.XLS"}</definedName>
    <definedName name="ตตตตต" localSheetId="0" hidden="1">{#N/A,#N/A,FALSE,"COVER.XLS";#N/A,#N/A,FALSE,"RACT1.XLS";#N/A,#N/A,FALSE,"RACT2.XLS";#N/A,#N/A,FALSE,"ECCMP";#N/A,#N/A,FALSE,"WELDER.XLS"}</definedName>
    <definedName name="ตตตตต" hidden="1">{#N/A,#N/A,FALSE,"COVER.XLS";#N/A,#N/A,FALSE,"RACT1.XLS";#N/A,#N/A,FALSE,"RACT2.XLS";#N/A,#N/A,FALSE,"ECCMP";#N/A,#N/A,FALSE,"WELDER.XLS"}</definedName>
    <definedName name="ททททท" localSheetId="0" hidden="1">{#N/A,#N/A,FALSE,"17MAY";#N/A,#N/A,FALSE,"24MAY"}</definedName>
    <definedName name="ททททท" hidden="1">{#N/A,#N/A,FALSE,"17MAY";#N/A,#N/A,FALSE,"24MAY"}</definedName>
    <definedName name="บบบบบบ" localSheetId="0"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บบบบบบ"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ปปป" localSheetId="0" hidden="1">{#N/A,#N/A,FALSE,"COVER.XLS";#N/A,#N/A,FALSE,"RACT1.XLS";#N/A,#N/A,FALSE,"RACT2.XLS";#N/A,#N/A,FALSE,"ECCMP";#N/A,#N/A,FALSE,"WELDER.XLS"}</definedName>
    <definedName name="ปปป" hidden="1">{#N/A,#N/A,FALSE,"COVER.XLS";#N/A,#N/A,FALSE,"RACT1.XLS";#N/A,#N/A,FALSE,"RACT2.XLS";#N/A,#N/A,FALSE,"ECCMP";#N/A,#N/A,FALSE,"WELDER.XLS"}</definedName>
    <definedName name="ประเมินกรรมการ"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ประเมินกรรมการ"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ยย" localSheetId="0" hidden="1">{#N/A,#N/A,FALSE,"COVER1.XLS ";#N/A,#N/A,FALSE,"RACT1.XLS";#N/A,#N/A,FALSE,"RACT2.XLS";#N/A,#N/A,FALSE,"ECCMP";#N/A,#N/A,FALSE,"WELDER.XLS"}</definedName>
    <definedName name="ยย" hidden="1">{#N/A,#N/A,FALSE,"COVER1.XLS ";#N/A,#N/A,FALSE,"RACT1.XLS";#N/A,#N/A,FALSE,"RACT2.XLS";#N/A,#N/A,FALSE,"ECCMP";#N/A,#N/A,FALSE,"WELDER.XLS"}</definedName>
    <definedName name="ยยย"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ยยย"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ยยยยย"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ยยยยย"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รายละเอียสก"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รายละเอียสก"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ล" localSheetId="0" hidden="1">{#N/A,#N/A,FALSE,"consu_cover";#N/A,#N/A,FALSE,"consu_strategy";#N/A,#N/A,FALSE,"consu_flow";#N/A,#N/A,FALSE,"Summary_reqmt";#N/A,#N/A,FALSE,"field_ppg";#N/A,#N/A,FALSE,"ppg_shop";#N/A,#N/A,FALSE,"strl";#N/A,#N/A,FALSE,"tankages";#N/A,#N/A,FALSE,"gases"}</definedName>
    <definedName name="ล" hidden="1">{#N/A,#N/A,FALSE,"consu_cover";#N/A,#N/A,FALSE,"consu_strategy";#N/A,#N/A,FALSE,"consu_flow";#N/A,#N/A,FALSE,"Summary_reqmt";#N/A,#N/A,FALSE,"field_ppg";#N/A,#N/A,FALSE,"ppg_shop";#N/A,#N/A,FALSE,"strl";#N/A,#N/A,FALSE,"tankages";#N/A,#N/A,FALSE,"gases"}</definedName>
    <definedName name="ลลล" localSheetId="0" hidden="1">{#N/A,#N/A,FALSE,"17MAY";#N/A,#N/A,FALSE,"24MAY"}</definedName>
    <definedName name="ลลล" hidden="1">{#N/A,#N/A,FALSE,"17MAY";#N/A,#N/A,FALSE,"24MAY"}</definedName>
    <definedName name="ลลลลลลลลลล"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ลลลลลลลลลล"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ลลลลลลลลลลล" localSheetId="0" hidden="1">{#N/A,#N/A,FALSE,"17MAY";#N/A,#N/A,FALSE,"24MAY"}</definedName>
    <definedName name="ลลลลลลลลลลล" hidden="1">{#N/A,#N/A,FALSE,"17MAY";#N/A,#N/A,FALSE,"24MAY"}</definedName>
    <definedName name="วนนส" localSheetId="0" hidden="1">{#N/A,#N/A,FALSE,"17MAY";#N/A,#N/A,FALSE,"24MAY"}</definedName>
    <definedName name="วนนส" hidden="1">{#N/A,#N/A,FALSE,"17MAY";#N/A,#N/A,FALSE,"24MAY"}</definedName>
    <definedName name="วส" hidden="1">#REF!</definedName>
    <definedName name="วสมน"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วสมน"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วส้วียขี" localSheetId="0" hidden="1">{#N/A,#N/A,FALSE,"COVER1.XLS ";#N/A,#N/A,FALSE,"RACT1.XLS";#N/A,#N/A,FALSE,"RACT2.XLS";#N/A,#N/A,FALSE,"ECCMP";#N/A,#N/A,FALSE,"WELDER.XLS"}</definedName>
    <definedName name="วส้วียขี" hidden="1">{#N/A,#N/A,FALSE,"COVER1.XLS ";#N/A,#N/A,FALSE,"RACT1.XLS";#N/A,#N/A,FALSE,"RACT2.XLS";#N/A,#N/A,FALSE,"ECCMP";#N/A,#N/A,FALSE,"WELDER.XLS"}</definedName>
    <definedName name="สมสสน" localSheetId="0" hidden="1">{#N/A,#N/A,FALSE,"COVER.XLS";#N/A,#N/A,FALSE,"RACT1.XLS";#N/A,#N/A,FALSE,"RACT2.XLS";#N/A,#N/A,FALSE,"ECCMP";#N/A,#N/A,FALSE,"WELDER.XLS"}</definedName>
    <definedName name="สมสสน" hidden="1">{#N/A,#N/A,FALSE,"COVER.XLS";#N/A,#N/A,FALSE,"RACT1.XLS";#N/A,#N/A,FALSE,"RACT2.XLS";#N/A,#N/A,FALSE,"ECCMP";#N/A,#N/A,FALSE,"WELDER.XLS"}</definedName>
    <definedName name="สส" localSheetId="0" hidden="1">{#N/A,#N/A,FALSE,"COVER1.XLS ";#N/A,#N/A,FALSE,"RACT1.XLS";#N/A,#N/A,FALSE,"RACT2.XLS";#N/A,#N/A,FALSE,"ECCMP";#N/A,#N/A,FALSE,"WELDER.XLS"}</definedName>
    <definedName name="สส" hidden="1">{#N/A,#N/A,FALSE,"COVER1.XLS ";#N/A,#N/A,FALSE,"RACT1.XLS";#N/A,#N/A,FALSE,"RACT2.XLS";#N/A,#N/A,FALSE,"ECCMP";#N/A,#N/A,FALSE,"WELDER.XLS"}</definedName>
    <definedName name="สสส"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สสส"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ห" hidden="1">#REF!</definedName>
    <definedName name="หไ" localSheetId="0" hidden="1">{#N/A,#N/A,FALSE,"COVER1.XLS ";#N/A,#N/A,FALSE,"RACT1.XLS";#N/A,#N/A,FALSE,"RACT2.XLS";#N/A,#N/A,FALSE,"ECCMP";#N/A,#N/A,FALSE,"WELDER.XLS"}</definedName>
    <definedName name="หไ" hidden="1">{#N/A,#N/A,FALSE,"COVER1.XLS ";#N/A,#N/A,FALSE,"RACT1.XLS";#N/A,#N/A,FALSE,"RACT2.XLS";#N/A,#N/A,FALSE,"ECCMP";#N/A,#N/A,FALSE,"WELDER.XLS"}</definedName>
    <definedName name="หกหก" localSheetId="0"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หกหก"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หนึ่ง" localSheetId="0" hidden="1">{#N/A,#N/A,FALSE,"COVER.XLS";#N/A,#N/A,FALSE,"RACT1.XLS";#N/A,#N/A,FALSE,"RACT2.XLS";#N/A,#N/A,FALSE,"ECCMP";#N/A,#N/A,FALSE,"WELDER.XLS"}</definedName>
    <definedName name="หนึ่ง" hidden="1">{#N/A,#N/A,FALSE,"COVER.XLS";#N/A,#N/A,FALSE,"RACT1.XLS";#N/A,#N/A,FALSE,"RACT2.XLS";#N/A,#N/A,FALSE,"ECCMP";#N/A,#N/A,FALSE,"WELDER.XLS"}</definedName>
    <definedName name="หห" localSheetId="0" hidden="1">{#N/A,#N/A,FALSE,"17MAY";#N/A,#N/A,FALSE,"24MAY"}</definedName>
    <definedName name="หห" hidden="1">{#N/A,#N/A,FALSE,"17MAY";#N/A,#N/A,FALSE,"24MAY"}</definedName>
    <definedName name="หหหห"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หหหห"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ๆฟไ" localSheetId="0"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ๆฟไ"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이소영" hidden="1">#REF!</definedName>
    <definedName name="伊隆n." localSheetId="0" hidden="1">{#N/A,#N/A,FALSE,"Aging Summary";#N/A,#N/A,FALSE,"Ratio Analysis";#N/A,#N/A,FALSE,"Test 120 Day Accts";#N/A,#N/A,FALSE,"Tickmarks"}</definedName>
    <definedName name="伊隆n." hidden="1">{#N/A,#N/A,FALSE,"Aging Summary";#N/A,#N/A,FALSE,"Ratio Analysis";#N/A,#N/A,FALSE,"Test 120 Day Accts";#N/A,#N/A,FALSE,"Tickmarks"}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6" i="7" l="1"/>
  <c r="P58" i="7" l="1"/>
  <c r="N58" i="7"/>
  <c r="L58" i="7"/>
  <c r="J58" i="7"/>
  <c r="P56" i="7"/>
  <c r="N56" i="7"/>
  <c r="L56" i="7"/>
  <c r="P57" i="6"/>
  <c r="N57" i="6"/>
  <c r="L57" i="6"/>
  <c r="J57" i="6"/>
  <c r="P55" i="6"/>
  <c r="N55" i="6"/>
  <c r="L55" i="6"/>
  <c r="J55" i="6"/>
  <c r="R30" i="3" l="1"/>
  <c r="N32" i="3"/>
  <c r="N23" i="3"/>
  <c r="H32" i="3" l="1"/>
  <c r="J32" i="3"/>
  <c r="L32" i="3"/>
  <c r="P32" i="3"/>
  <c r="R32" i="3"/>
  <c r="V32" i="3"/>
  <c r="T28" i="3"/>
  <c r="X28" i="3" s="1"/>
  <c r="T29" i="3"/>
  <c r="X29" i="3" s="1"/>
  <c r="T30" i="3"/>
  <c r="T25" i="3"/>
  <c r="X25" i="3" s="1"/>
  <c r="L85" i="5"/>
  <c r="J85" i="5"/>
  <c r="H85" i="5"/>
  <c r="F85" i="5"/>
  <c r="X30" i="3" l="1"/>
  <c r="T32" i="3"/>
  <c r="X32" i="3" l="1"/>
  <c r="F32" i="3"/>
  <c r="P16" i="4" l="1"/>
  <c r="H111" i="5" l="1"/>
  <c r="J111" i="5"/>
  <c r="L111" i="5"/>
  <c r="H71" i="5"/>
  <c r="J71" i="5"/>
  <c r="L71" i="5"/>
  <c r="L15" i="7"/>
  <c r="N15" i="7"/>
  <c r="P15" i="7"/>
  <c r="L23" i="7"/>
  <c r="N23" i="7"/>
  <c r="P23" i="7"/>
  <c r="L46" i="7"/>
  <c r="N46" i="7"/>
  <c r="P46" i="7"/>
  <c r="L52" i="7"/>
  <c r="N52" i="7"/>
  <c r="P52" i="7"/>
  <c r="A63" i="6"/>
  <c r="A62" i="7" s="1"/>
  <c r="A37" i="3" s="1"/>
  <c r="A35" i="4" s="1"/>
  <c r="L15" i="6"/>
  <c r="N15" i="6"/>
  <c r="P15" i="6"/>
  <c r="P25" i="6" s="1"/>
  <c r="P32" i="6" s="1"/>
  <c r="P35" i="6" s="1"/>
  <c r="P39" i="6" s="1"/>
  <c r="L23" i="6"/>
  <c r="L25" i="6" s="1"/>
  <c r="L32" i="6" s="1"/>
  <c r="L35" i="6" s="1"/>
  <c r="L39" i="6" s="1"/>
  <c r="N23" i="6"/>
  <c r="P23" i="6"/>
  <c r="L45" i="6"/>
  <c r="N45" i="6"/>
  <c r="P45" i="6"/>
  <c r="A1" i="6"/>
  <c r="A1" i="7" s="1"/>
  <c r="A1" i="3" s="1"/>
  <c r="A1" i="4" s="1"/>
  <c r="A1" i="5" s="1"/>
  <c r="P128" i="9"/>
  <c r="P131" i="9" s="1"/>
  <c r="N128" i="9"/>
  <c r="L128" i="9"/>
  <c r="L131" i="9" s="1"/>
  <c r="J128" i="9"/>
  <c r="A92" i="9"/>
  <c r="A91" i="9"/>
  <c r="A138" i="9" s="1"/>
  <c r="P84" i="9"/>
  <c r="N84" i="9"/>
  <c r="L84" i="9"/>
  <c r="J84" i="9"/>
  <c r="P73" i="9"/>
  <c r="N73" i="9"/>
  <c r="L73" i="9"/>
  <c r="J73" i="9"/>
  <c r="N52" i="9"/>
  <c r="N96" i="9" s="1"/>
  <c r="J52" i="9"/>
  <c r="J96" i="9" s="1"/>
  <c r="A50" i="9"/>
  <c r="A94" i="9" s="1"/>
  <c r="A48" i="9"/>
  <c r="P39" i="9"/>
  <c r="N39" i="9"/>
  <c r="L39" i="9"/>
  <c r="J39" i="9"/>
  <c r="P25" i="9"/>
  <c r="N25" i="9"/>
  <c r="L25" i="9"/>
  <c r="J25" i="9"/>
  <c r="T21" i="3"/>
  <c r="N25" i="7" l="1"/>
  <c r="N33" i="7" s="1"/>
  <c r="L41" i="9"/>
  <c r="L86" i="9"/>
  <c r="L133" i="9" s="1"/>
  <c r="P86" i="9"/>
  <c r="P133" i="9" s="1"/>
  <c r="P41" i="9"/>
  <c r="N131" i="9"/>
  <c r="J131" i="9"/>
  <c r="L25" i="7"/>
  <c r="L33" i="7" s="1"/>
  <c r="L36" i="7" s="1"/>
  <c r="L40" i="7" s="1"/>
  <c r="H10" i="5"/>
  <c r="H34" i="5" s="1"/>
  <c r="P25" i="7"/>
  <c r="P33" i="7" s="1"/>
  <c r="N25" i="6"/>
  <c r="N32" i="6" s="1"/>
  <c r="N86" i="9"/>
  <c r="J86" i="9"/>
  <c r="N41" i="9"/>
  <c r="J41" i="9"/>
  <c r="T19" i="3"/>
  <c r="X19" i="3" s="1"/>
  <c r="N35" i="6" l="1"/>
  <c r="N133" i="9"/>
  <c r="N39" i="6"/>
  <c r="J133" i="9"/>
  <c r="P36" i="7"/>
  <c r="P40" i="7" s="1"/>
  <c r="L10" i="5"/>
  <c r="L34" i="5" s="1"/>
  <c r="N36" i="7"/>
  <c r="N28" i="4" s="1"/>
  <c r="J10" i="5"/>
  <c r="P26" i="4"/>
  <c r="J34" i="5" l="1"/>
  <c r="N40" i="7"/>
  <c r="T18" i="3"/>
  <c r="T20" i="3"/>
  <c r="T17" i="3"/>
  <c r="P23" i="4"/>
  <c r="J30" i="4"/>
  <c r="J21" i="4"/>
  <c r="P19" i="4"/>
  <c r="P18" i="4"/>
  <c r="P17" i="4"/>
  <c r="P12" i="4"/>
  <c r="J23" i="3"/>
  <c r="T14" i="3"/>
  <c r="L51" i="6"/>
  <c r="P51" i="6"/>
  <c r="X14" i="3" l="1"/>
  <c r="X17" i="3"/>
  <c r="X20" i="3"/>
  <c r="X18" i="3"/>
  <c r="J51" i="6" l="1"/>
  <c r="H38" i="5" l="1"/>
  <c r="L38" i="5"/>
  <c r="F71" i="5"/>
  <c r="L87" i="5" l="1"/>
  <c r="L90" i="5" s="1"/>
  <c r="H87" i="5"/>
  <c r="H90" i="5" s="1"/>
  <c r="A3" i="3"/>
  <c r="A3" i="4" s="1"/>
  <c r="A3" i="5" s="1"/>
  <c r="A100" i="5" s="1"/>
  <c r="J52" i="7"/>
  <c r="J46" i="7"/>
  <c r="J23" i="7"/>
  <c r="J15" i="7"/>
  <c r="N51" i="6"/>
  <c r="J45" i="6"/>
  <c r="J23" i="6"/>
  <c r="J15" i="6"/>
  <c r="J25" i="7" l="1"/>
  <c r="J25" i="6"/>
  <c r="J32" i="6" s="1"/>
  <c r="J33" i="7"/>
  <c r="J36" i="7" s="1"/>
  <c r="J35" i="6" l="1"/>
  <c r="F10" i="5"/>
  <c r="F111" i="5"/>
  <c r="J39" i="6" l="1"/>
  <c r="J40" i="7"/>
  <c r="A50" i="5"/>
  <c r="A98" i="5" s="1"/>
  <c r="H30" i="4" l="1"/>
  <c r="H21" i="4"/>
  <c r="H23" i="3"/>
  <c r="L30" i="4" l="1"/>
  <c r="F30" i="4"/>
  <c r="P27" i="4"/>
  <c r="F21" i="4"/>
  <c r="L21" i="4"/>
  <c r="N21" i="4"/>
  <c r="V23" i="3"/>
  <c r="P23" i="3"/>
  <c r="L23" i="3"/>
  <c r="F23" i="3"/>
  <c r="P21" i="4" l="1"/>
  <c r="A144" i="5" l="1"/>
  <c r="A52" i="5"/>
  <c r="A49" i="5"/>
  <c r="A97" i="5" l="1"/>
  <c r="F34" i="5"/>
  <c r="F38" i="5" l="1"/>
  <c r="J38" i="5"/>
  <c r="R23" i="3"/>
  <c r="N30" i="4"/>
  <c r="P28" i="4"/>
  <c r="J87" i="5" l="1"/>
  <c r="F87" i="5"/>
  <c r="X21" i="3"/>
  <c r="P30" i="4"/>
  <c r="T23" i="3"/>
  <c r="X23" i="3" l="1"/>
  <c r="F90" i="5"/>
  <c r="J90" i="5"/>
</calcChain>
</file>

<file path=xl/sharedStrings.xml><?xml version="1.0" encoding="utf-8"?>
<sst xmlns="http://schemas.openxmlformats.org/spreadsheetml/2006/main" count="441" uniqueCount="220">
  <si>
    <t>บริษัท โปรเอ็น คอร์ป จำกัด (มหาชน)</t>
  </si>
  <si>
    <t>31 ธันวาคม</t>
  </si>
  <si>
    <t>หมายเหตุ</t>
  </si>
  <si>
    <t>บาท</t>
  </si>
  <si>
    <t>สินทรัพย์</t>
  </si>
  <si>
    <t>สินทรัพย์หมุนเวียน</t>
  </si>
  <si>
    <t>เงินสดและรายการเทียบเท่าเงินสด</t>
  </si>
  <si>
    <t>สินทรัพย์ทางการเงินที่วัดมูลค่าด้วย</t>
  </si>
  <si>
    <t>วิธีราคาทุนตัดจำหน่าย</t>
  </si>
  <si>
    <t>สินค้าคงเหลือ</t>
  </si>
  <si>
    <t xml:space="preserve">สินทรัพย์หมุนเวียนอื่น </t>
  </si>
  <si>
    <t xml:space="preserve">รวมสินทรัพย์หมุนเวียน </t>
  </si>
  <si>
    <t>สินทรัพย์ไม่หมุนเวียน</t>
  </si>
  <si>
    <t>เงินฝากธนาคารที่ติดภาระค้ำประกัน</t>
  </si>
  <si>
    <t>เงินลงทุนในบริษัทย่อย</t>
  </si>
  <si>
    <t>ที่ดิน อาคารและอุปกรณ์</t>
  </si>
  <si>
    <t>สินทรัพย์สิทธิการใช้</t>
  </si>
  <si>
    <t>สินทรัพย์ไม่มีตัวตน</t>
  </si>
  <si>
    <t>สินทรัพย์ไม่หมุนเวียนอื่น</t>
  </si>
  <si>
    <t>รวมสินทรัพย์ไม่หมุนเวียน</t>
  </si>
  <si>
    <t xml:space="preserve">รวมสินทรัพย์ </t>
  </si>
  <si>
    <t xml:space="preserve">             กรรมการ    ____________________________________       กรรมการ    ____________________________________</t>
  </si>
  <si>
    <t>หนี้สินและส่วนของเจ้าของ</t>
  </si>
  <si>
    <t>หนี้สินหมุนเวียน</t>
  </si>
  <si>
    <t>เงินเบิกเกินบัญชีและ</t>
  </si>
  <si>
    <t>เงินกู้ยืมระยะสั้นจากสถาบันการเงิน</t>
  </si>
  <si>
    <t>ชำระภายในหนึ่งปี</t>
  </si>
  <si>
    <t>หนี้สินตามสัญญาเช่าที่ถึงกำหนด</t>
  </si>
  <si>
    <t xml:space="preserve">หนี้สินหมุนเวียนอื่น                       </t>
  </si>
  <si>
    <t xml:space="preserve">รวมหนี้สินหมุนเวียน                  </t>
  </si>
  <si>
    <t>หนี้สินไม่หมุนเวียน</t>
  </si>
  <si>
    <t>หนี้สินตามสัญญาเช่า</t>
  </si>
  <si>
    <t>ภาระผูกพันผลประโยชน์พนักงาน</t>
  </si>
  <si>
    <t>ประมาณการค่ารื้อถอน</t>
  </si>
  <si>
    <t xml:space="preserve">รวมหนี้สินไม่หมุนเวียน                  </t>
  </si>
  <si>
    <t>รวมหนี้สิน</t>
  </si>
  <si>
    <t>ส่วนของเจ้าของ</t>
  </si>
  <si>
    <t xml:space="preserve">ทุนเรือนหุ้น                                </t>
  </si>
  <si>
    <t>ทุนจดทะเบียน</t>
  </si>
  <si>
    <t>มูลค่าที่ตราไว้หุ้นละ 0.5 บาท</t>
  </si>
  <si>
    <t>ทุนที่ออกและชำระแล้ว</t>
  </si>
  <si>
    <t>มูลค่าที่ได้รับชำระแล้วหุ้นละ 0.5 บาท</t>
  </si>
  <si>
    <t>กำไรสะสม</t>
  </si>
  <si>
    <t>จัดสรรแล้ว - สำรองตามกฎหมาย</t>
  </si>
  <si>
    <t>ยังไม่ได้จัดสรร</t>
  </si>
  <si>
    <t>รวมส่วนของผู้เป็นเจ้าของของบริษัทใหญ่</t>
  </si>
  <si>
    <t>ส่วนได้เสียที่ไม่มีอำนาจควบคุม</t>
  </si>
  <si>
    <t>รวมส่วนของเจ้าของ</t>
  </si>
  <si>
    <t>รวมหนี้สินและส่วนของเจ้าของ</t>
  </si>
  <si>
    <t>งบกำไรขาดทุนเบ็ดเสร็จ (ยังไม่ได้ตรวจสอบ)</t>
  </si>
  <si>
    <t>ข้อมูลทางการเงินรวม</t>
  </si>
  <si>
    <t>ข้อมูลทางการเงินเฉพาะกิจการ</t>
  </si>
  <si>
    <t>รายได้</t>
  </si>
  <si>
    <t>รายได้จากการขาย</t>
  </si>
  <si>
    <t>รายได้จากการให้บริการ</t>
  </si>
  <si>
    <t>รายได้จากสัญญาก่อสร้าง</t>
  </si>
  <si>
    <t>รวมรายได้</t>
  </si>
  <si>
    <t>ต้นทุน</t>
  </si>
  <si>
    <t>ต้นทุนขาย</t>
  </si>
  <si>
    <t>ต้นทุนการให้บริการ</t>
  </si>
  <si>
    <t>ต้นทุนจากสัญญาก่อสร้าง</t>
  </si>
  <si>
    <t>รวมต้นทุน</t>
  </si>
  <si>
    <t>กำไรขั้นต้น</t>
  </si>
  <si>
    <t xml:space="preserve">รายได้อื่น </t>
  </si>
  <si>
    <t>ค่าใช้จ่ายในการขาย</t>
  </si>
  <si>
    <t xml:space="preserve">ค่าใช้จ่ายในการบริหาร     </t>
  </si>
  <si>
    <t>ต้นทุนทางการเงิน</t>
  </si>
  <si>
    <t>ส่วนที่เป็นของผู้เป็นเจ้าของของบริษัทใหญ่</t>
  </si>
  <si>
    <t>ส่วนที่เป็นของส่วนได้เสียที่ไม่มีอำนาจควบคุม</t>
  </si>
  <si>
    <t>กำไรต่อหุ้นขั้นพื้นฐาน</t>
  </si>
  <si>
    <t>ส่วนของผู้เป็นเจ้าของของบริษัทใหญ่</t>
  </si>
  <si>
    <t>องค์ประกอบอื่น</t>
  </si>
  <si>
    <t>ส่วนเกินทุน</t>
  </si>
  <si>
    <t>ของส่วนของเจ้าของ</t>
  </si>
  <si>
    <t>จากการรวม</t>
  </si>
  <si>
    <t>การเปลี่ยนแปลง</t>
  </si>
  <si>
    <t>รวมส่วนของ</t>
  </si>
  <si>
    <t>ทุนที่ออกและ</t>
  </si>
  <si>
    <t>ธุรกิจภายใต้การ</t>
  </si>
  <si>
    <t>สัดส่วน</t>
  </si>
  <si>
    <t>ผู้เป็นเจ้าของ</t>
  </si>
  <si>
    <t>ส่วนได้เสียที่ไม่มี</t>
  </si>
  <si>
    <t>รวม</t>
  </si>
  <si>
    <t>ชำระแล้ว</t>
  </si>
  <si>
    <t>ควบคุมเดียวกัน</t>
  </si>
  <si>
    <t>ตามกฎหมาย</t>
  </si>
  <si>
    <t>ในบริษัทย่อย</t>
  </si>
  <si>
    <t>ของบริษัทใหญ่</t>
  </si>
  <si>
    <t>อำนาจควบคุม</t>
  </si>
  <si>
    <t>สำรองตามกฎหมาย</t>
  </si>
  <si>
    <t>จัดสรรแล้ว</t>
  </si>
  <si>
    <t>- ทุนสำรอง</t>
  </si>
  <si>
    <t>งบกระแสเงินสด (ยังไม่ได้ตรวจสอบ)</t>
  </si>
  <si>
    <t>กระแสเงินสดจากกิจกรรมดำเนินงาน</t>
  </si>
  <si>
    <t>รายการปรับปรุง</t>
  </si>
  <si>
    <t>ค่าเสื่อมราคา</t>
  </si>
  <si>
    <t>ค่าตัดจำหน่าย</t>
  </si>
  <si>
    <t>ค่าตัดจำหน่ายสินทรัพย์สิทธิการใช้</t>
  </si>
  <si>
    <t>ดอกเบี้ยรับ</t>
  </si>
  <si>
    <t>ดอกเบี้ยจ่าย</t>
  </si>
  <si>
    <t>การเปลี่ยนแปลงของสินทรัพย์และหนี้สินดำเนินงาน</t>
  </si>
  <si>
    <t>-  ลูกหนี้การค้าและลูกหนี้อื่น</t>
  </si>
  <si>
    <t>-  สินค้าคงเหลือ</t>
  </si>
  <si>
    <t>-  สินทรัพย์หมุนเวียนอื่น</t>
  </si>
  <si>
    <t>-  สินทรัพย์ไม่หมุนเวียนอื่น</t>
  </si>
  <si>
    <t>-  เจ้าหนี้การค้าและเจ้าหนี้อื่น</t>
  </si>
  <si>
    <t>-  หนี้สินหมุนเวียนอื่น</t>
  </si>
  <si>
    <t>เงินสดใช้ไปในการดำเนินงาน</t>
  </si>
  <si>
    <t>หัก</t>
  </si>
  <si>
    <t xml:space="preserve">         </t>
  </si>
  <si>
    <t>จ่ายภาษีเงินได้</t>
  </si>
  <si>
    <r>
      <t xml:space="preserve">งบกระแสเงินสด (ยังไม่ได้ตรวจสอบ) </t>
    </r>
    <r>
      <rPr>
        <sz val="13"/>
        <rFont val="Browallia New"/>
        <family val="2"/>
      </rPr>
      <t>(ต่อ)</t>
    </r>
  </si>
  <si>
    <t>กระแสเงินสดจากกิจกรรมลงทุน</t>
  </si>
  <si>
    <t>เงินสดจ่ายเพื่อซื้อที่ดิน อาคารและอุปกรณ์</t>
  </si>
  <si>
    <t>เงินสดจ่ายเพื่อซื้อสินทรัพย์ไม่มีตัวตน</t>
  </si>
  <si>
    <t>เงินสดรับคืนจากเงินให้กู้ยืมแก่กิจการที่เกี่ยวข้องกัน</t>
  </si>
  <si>
    <t>เงินสดรับจากดอกเบี้ยรับ</t>
  </si>
  <si>
    <t>กระแสเงินสดจากกิจกรรมจัดหาเงิน</t>
  </si>
  <si>
    <t>เงินสดจ่ายคืนเงินกู้ยืมระยะสั้นจากสถาบันการเงิน</t>
  </si>
  <si>
    <t>เงินสดจ่ายคืนเงินกู้ยืมระยะยาวจากสถาบันการเงิน</t>
  </si>
  <si>
    <t>เงินสดจ่ายคืนหนี้สินตามสัญญาเช่า</t>
  </si>
  <si>
    <t>เงินสดและรายการเทียบเท่าเงินสดต้นงวด</t>
  </si>
  <si>
    <t>เงินสดและรายการเทียบเท่าเงินสดสิ้นงวด</t>
  </si>
  <si>
    <t xml:space="preserve">เงินเบิกเกินบัญชีธนาคาร </t>
  </si>
  <si>
    <t>รายการที่ไม่ใช่เงินสดที่มีสาระสำคัญ</t>
  </si>
  <si>
    <t>ส่วนเกินมูลค่าหุ้นสามัญ</t>
  </si>
  <si>
    <t>ส่วนเกิน</t>
  </si>
  <si>
    <t>มูลค่าหุ้น</t>
  </si>
  <si>
    <t>เงินสดจ่ายต้นทุนการทำรายการที่เกี่ยวข้องกับการออกหุ้นกู้</t>
  </si>
  <si>
    <t>กรรมการ    ____________________________________       กรรมการ    ____________________________________</t>
  </si>
  <si>
    <t>(ยังไม่ได้ตรวจสอบ)</t>
  </si>
  <si>
    <t>(ตรวจสอบแล้ว)</t>
  </si>
  <si>
    <t>เงินสดจ่ายเพื่อซื้อสินทรัพย์สิทธิการใช้</t>
  </si>
  <si>
    <t>หุ้นกู้</t>
  </si>
  <si>
    <t>30 มิถุนายน</t>
  </si>
  <si>
    <t>เงินปันผล</t>
  </si>
  <si>
    <t>กำไรต่อหุ้นปรับลด</t>
  </si>
  <si>
    <t>รายได้(ค่าใช้จ่าย)ภาษีเงินได้</t>
  </si>
  <si>
    <t>เงินฝากสถาบันการเงินที่ติดภาระค้ำประกันที่เพิ่มขึ้น</t>
  </si>
  <si>
    <t>เจ้าหนี้ค่าก่อสร้างอาคารและอุปกรณ์</t>
  </si>
  <si>
    <t>เงินสดจ่ายต้นทุนการกู้ยืมที่รวมอยู่ในที่ดิน อาคารและอุปกรณ์</t>
  </si>
  <si>
    <t>พ.ศ. 2566</t>
  </si>
  <si>
    <t>เงินลงทุนในบริษัทร่วม</t>
  </si>
  <si>
    <t>หมายเหตุประกอบข้อมูลทางการเงินเป็นส่วนหนึ่งของข้อมูลทางการเงินระหว่างกาลนี้</t>
  </si>
  <si>
    <t>เงินกู้ยืมระยะยาวจากสถาบันการเงินที่ถึงกำหนด</t>
  </si>
  <si>
    <t>หุ้นกู้ที่ถึงกำหนดชำระภายในหนึ่งปี</t>
  </si>
  <si>
    <t>รายได้รับล่วงหน้างานบริการ</t>
  </si>
  <si>
    <t>เงินรับล่วงหน้าค่าหุ้น</t>
  </si>
  <si>
    <t>ส่วนเกินทุนจากการรวมธุรกิจ</t>
  </si>
  <si>
    <t xml:space="preserve">   ภายใต้การควบคุมเดียวกัน</t>
  </si>
  <si>
    <t>ยอดคงเหลือปลายงวด วันที่ 30 มิถุนายน พ.ศ. 2566</t>
  </si>
  <si>
    <t>ยอดยกมาต้นงวด วันที่ 1 มกราคม พ.ศ. 2566</t>
  </si>
  <si>
    <t>เงินรับ</t>
  </si>
  <si>
    <t>ล่วงหน้า</t>
  </si>
  <si>
    <t>ค่าหุ้น</t>
  </si>
  <si>
    <t>เงินรับล่วงหน้า</t>
  </si>
  <si>
    <t>เงินกู้ยืมระยะยาวจากสถาบันการเงิน</t>
  </si>
  <si>
    <t>หุ้นเพิ่มทุน</t>
  </si>
  <si>
    <t>ประมาณการรื้อถอน</t>
  </si>
  <si>
    <t>ผลขาดทุนจากการลดลงของมูลค่าสินทรัพย์ดิจิทัล</t>
  </si>
  <si>
    <t>-  รายได้รับล่วงหน้างานบริการ</t>
  </si>
  <si>
    <t>เงินสดและรายการเทียบเท่าเงินสด(ลดลง)เพิ่มขึ้นสุทธิ</t>
  </si>
  <si>
    <t>เงินให้กู้ยืมระยะสั้นแก่บริษัทย่อย</t>
  </si>
  <si>
    <t>เงินให้กู้ยืมแก่กิจการที่เกี่ยวข้องกัน</t>
  </si>
  <si>
    <t>จ่ายเงินปันผล</t>
  </si>
  <si>
    <t>ส่วนแบ่งขาดทุนจากเงินลงทุนในบริษัทร่วมตามวิธีส่วนได้เสีย</t>
  </si>
  <si>
    <t>ส่วนแบ่งขาดทุนจากเงินลงทุนในบริษัทร่วม</t>
  </si>
  <si>
    <t>การเพิ่มขึ้นของสิทธิการใช้ภายใต้สัญญาเช่า</t>
  </si>
  <si>
    <t xml:space="preserve">งบฐานะการเงิน </t>
  </si>
  <si>
    <t>พ.ศ. 2567</t>
  </si>
  <si>
    <t>ลูกหนี้การค้าและลูกหนี้หมุนเวียนอื่น</t>
  </si>
  <si>
    <t>สินทรัพย์ที่เกิดจากสัญญา - หมุนเวียน</t>
  </si>
  <si>
    <t>เงินให้กู้ยืมระยะสั้นแก่กิจการที่เกี่ยวข้องกัน</t>
  </si>
  <si>
    <t>สินทรัพย์ทางการเงินที่วัดมูลค่าด้วยมูลค่ายุติธรรม</t>
  </si>
  <si>
    <t>ผ่านกำไรหรือขาดทุนเบ็ดเสร็จอื่น</t>
  </si>
  <si>
    <t>สินทรัพย์ภาษีเงินได้ของรอบระยะเวลาปัจจุบัน</t>
  </si>
  <si>
    <t>เจ้าหนี้การค้าและเจ้าหนี้หมุนเวียนอื่น</t>
  </si>
  <si>
    <t>ภาษีเงินได้นิติบุคคลค้างจ่าย</t>
  </si>
  <si>
    <t>การเปลี่ยนแปลงสัดส่วนในบริษัทย่อย</t>
  </si>
  <si>
    <t>ณ วันที่ 30 มิถุนายน พ.ศ. 2567</t>
  </si>
  <si>
    <t>กำไรเบ็ดเสร็จรวมสำหรับรอบระยะเวลา</t>
  </si>
  <si>
    <t>การเปลี่ยนแปลงในส่วนของเจ้าของสำหรับรอบระยะเวลา</t>
  </si>
  <si>
    <t>สำหรับรอบระยะเวลาสามเดือนสิ้นสุดวันที่ 30 มิถุนายน พ.ศ. 2567</t>
  </si>
  <si>
    <t>สำหรับรอบระยะเวลาหกเดือนสิ้นสุดวันที่ 30 มิถุนายน พ.ศ. 2567</t>
  </si>
  <si>
    <t>ยอดยกมาต้นงวด วันที่ 1 มกราคม พ.ศ. 2567</t>
  </si>
  <si>
    <t>ยอดคงเหลือปลายงวด วันที่ 30 มิถุนายน พ.ศ. 2567</t>
  </si>
  <si>
    <r>
      <t xml:space="preserve">งบฐานะการเงิน </t>
    </r>
    <r>
      <rPr>
        <sz val="13"/>
        <rFont val="Browallia New"/>
        <family val="2"/>
      </rPr>
      <t>(ต่อ)</t>
    </r>
  </si>
  <si>
    <r>
      <t xml:space="preserve">หนี้สินและส่วนของเจ้าของ </t>
    </r>
    <r>
      <rPr>
        <sz val="13"/>
        <rFont val="Browallia New"/>
        <family val="2"/>
      </rPr>
      <t>(ต่อ)</t>
    </r>
  </si>
  <si>
    <t>ขาดทุนจากการเปลี่ยนแปลงเงื่อนไขของสัญญาหุ้นกู้</t>
  </si>
  <si>
    <t>ผลขาดทุน(กลับรายการ)ด้านเครดิตที่คาดว่าจะเกิดขึ้น</t>
  </si>
  <si>
    <t>ผลขาดทุน(กลับรายการ)จากการลดมูลค่าของสินค้าคงเหลือ</t>
  </si>
  <si>
    <t>เงินสดรับจากการใช้ใบสำคัญแสดงสิทธิที่จะซื้อหุ้น</t>
  </si>
  <si>
    <t>เงินสดจ่ายคืนหุ้นกู้</t>
  </si>
  <si>
    <t xml:space="preserve">หุ้นสามัญจำนวน 865,796,902 หุ้น </t>
  </si>
  <si>
    <t>(กำไร)ขาดทุนอื่น</t>
  </si>
  <si>
    <t>กำไร(ขาดทุน)ต่อหุ้น</t>
  </si>
  <si>
    <t>กำไร(ขาดทุน)เบ็ดเสร็จรวมสำหรับรอบระยะเวลา</t>
  </si>
  <si>
    <t>การแบ่งปันกำไร(ขาดทุน)เบ็ดเสร็จรวม</t>
  </si>
  <si>
    <t>การแบ่งปันกำไร(ขาดทุน)</t>
  </si>
  <si>
    <t>(ขาดทุน)กำไรสำหรับรอบระยะเวลา</t>
  </si>
  <si>
    <t>(ขาดทุน)กำไรก่อนค่าใช้จ่ายภาษีเงินได้</t>
  </si>
  <si>
    <t>-  สินทรัพย์ที่เกิดจากสัญญา</t>
  </si>
  <si>
    <t>เงินสดสุทธิได้มา(ใช้ไป)ในกิจการดำเนินงาน</t>
  </si>
  <si>
    <t>เงินสดสุทธิใช้ไปในกิจกรรมลงทุน</t>
  </si>
  <si>
    <t>เงินสดสุทธิ(ใช้ไปใน)ได้มาจากกิจกรรมจัดหาเงิน</t>
  </si>
  <si>
    <t xml:space="preserve">(31 ธันวาคม พ.ศ. 2566: </t>
  </si>
  <si>
    <t>หุ้นสามัญจำนวน 474,000,000 หุ้น</t>
  </si>
  <si>
    <t>มูลค่าที่ตราไว้หุ้นละ 0.5 บาท)</t>
  </si>
  <si>
    <t>(31 ธันวาคม พ.ศ. 2566:</t>
  </si>
  <si>
    <t>หุ้นสามัญจำนวน 346,317,500 หุ้น</t>
  </si>
  <si>
    <t>มูลค่าที่ได้รับชำระแล้วหุ้นละ 0.5 บาท)</t>
  </si>
  <si>
    <t>-</t>
  </si>
  <si>
    <t>(ขาดทุน)กำไรก่อนภาษีเงินได้</t>
  </si>
  <si>
    <t>งบการเปลี่ยนแปลงส่วนของเจ้าของ (ยังไม่ได้ตรวจสอบ)</t>
  </si>
  <si>
    <r>
      <t>งบการเปลี่ยนแปลงส่วนของเจ้าของ (ยังไม่ได้ตรวจสอบ)</t>
    </r>
    <r>
      <rPr>
        <sz val="13"/>
        <rFont val="Browallia New"/>
        <family val="2"/>
      </rPr>
      <t xml:space="preserve"> (ต่อ)</t>
    </r>
  </si>
  <si>
    <t xml:space="preserve">หุ้นสามัญจำนวน 346,318,761 หุ้น </t>
  </si>
  <si>
    <t>กำไรขาดทุนเบ็ดเสร็จอื่น</t>
  </si>
  <si>
    <t>กำไรขาดทุนเบ็ดเสร็จรวมสำหรับรอบระยะเวลา</t>
  </si>
  <si>
    <t>เจ้าหนี้เงินลงทุนในสินทรัพย์ทางการเงินที่วัดมูลค่า</t>
  </si>
  <si>
    <t>ด้วยมูลค่ายุติธรรมผ่านกำไรหรือขาดทุนเบ็ดเสร็จอื่น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</si>
</sst>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quot;-&quot;;@"/>
    <numFmt numFmtId="165" formatCode="#,##0;\(#,##0\)"/>
    <numFmt numFmtId="166" formatCode="_(* #,##0_);_(* \(#,##0\);_(* &quot;-&quot;_);_(@_)"/>
    <numFmt numFmtId="167" formatCode="#,##0.00;\(#,##0.00\);&quot;-&quot;;@"/>
    <numFmt numFmtId="168" formatCode="_(* #,##0.00_);_(* \(#,##0.00\);_(* &quot;-&quot;??_);_(@_)"/>
    <numFmt numFmtId="169" formatCode="_(* #,##0_);_(* \(#,##0\);_(* &quot;-&quot;??_);_(@_)"/>
    <numFmt numFmtId="170" formatCode="_-* #,##0_-;\-* #,##0_-;_-* &quot;-&quot;??_-;_-@_-"/>
    <numFmt numFmtId="171" formatCode="#,##0;[Red]#,##0"/>
  </numFmts>
  <fonts count="13" x14ac:knownFonts="1">
    <font>
      <sz val="14"/>
      <name val="Cordia New"/>
      <charset val="222"/>
    </font>
    <font>
      <b/>
      <sz val="13"/>
      <name val="Browallia New"/>
      <family val="2"/>
    </font>
    <font>
      <sz val="14"/>
      <name val="Cordia New"/>
      <family val="2"/>
    </font>
    <font>
      <sz val="13"/>
      <name val="Browallia New"/>
      <family val="2"/>
    </font>
    <font>
      <sz val="10"/>
      <name val="Arial"/>
      <family val="2"/>
    </font>
    <font>
      <u/>
      <sz val="13"/>
      <name val="Browallia New"/>
      <family val="2"/>
    </font>
    <font>
      <sz val="13"/>
      <color theme="0"/>
      <name val="Browallia New"/>
      <family val="2"/>
    </font>
    <font>
      <sz val="10"/>
      <name val="Times New Roman"/>
      <family val="1"/>
      <charset val="222"/>
    </font>
    <font>
      <sz val="13"/>
      <color theme="1"/>
      <name val="Browallia New"/>
      <family val="2"/>
    </font>
    <font>
      <b/>
      <sz val="12"/>
      <name val="Browallia New"/>
      <family val="2"/>
    </font>
    <font>
      <sz val="12"/>
      <name val="Browallia New"/>
      <family val="2"/>
    </font>
    <font>
      <sz val="12"/>
      <color theme="0"/>
      <name val="Browallia New"/>
      <family val="2"/>
    </font>
    <font>
      <sz val="14"/>
      <name val="Cordia New"/>
      <charset val="222"/>
    </font>
  </fonts>
  <fills count="3">
    <fill>
      <patternFill patternType="none"/>
    </fill>
    <fill>
      <patternFill patternType="gray125"/>
    </fill>
    <fill>
      <patternFill patternType="solid">
        <fgColor rgb="FFFAFAFA"/>
        <bgColor indexed="64"/>
      </patternFill>
    </fill>
  </fills>
  <borders count="4">
    <border>
      <left/>
      <right/>
      <top/>
      <bottom/>
      <diagonal/>
    </border>
    <border>
      <left/>
      <right/>
      <top/>
      <bottom style="thin">
        <color indexed="64"/>
      </bottom>
      <diagonal/>
    </border>
    <border>
      <left/>
      <right/>
      <top/>
      <bottom style="double">
        <color indexed="64"/>
      </bottom>
      <diagonal/>
    </border>
    <border>
      <left/>
      <right/>
      <top style="thin">
        <color indexed="64"/>
      </top>
      <bottom/>
      <diagonal/>
    </border>
  </borders>
  <cellStyleXfs count="16">
    <xf numFmtId="0" fontId="0"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4" fillId="0" borderId="0"/>
    <xf numFmtId="0" fontId="2" fillId="0" borderId="0"/>
    <xf numFmtId="168" fontId="2" fillId="0" borderId="0" applyFont="0" applyFill="0" applyBorder="0" applyAlignment="0" applyProtection="0"/>
    <xf numFmtId="0" fontId="2" fillId="0" borderId="0"/>
    <xf numFmtId="43" fontId="2" fillId="0" borderId="0" applyFont="0" applyFill="0" applyBorder="0" applyAlignment="0" applyProtection="0"/>
    <xf numFmtId="37" fontId="7" fillId="0" borderId="0"/>
    <xf numFmtId="0" fontId="2" fillId="0" borderId="0"/>
    <xf numFmtId="43" fontId="2" fillId="0" borderId="0" applyFont="0" applyFill="0" applyBorder="0" applyAlignment="0" applyProtection="0"/>
    <xf numFmtId="43" fontId="12" fillId="0" borderId="0" applyFont="0" applyFill="0" applyBorder="0" applyAlignment="0" applyProtection="0"/>
  </cellStyleXfs>
  <cellXfs count="295">
    <xf numFmtId="0" fontId="0" fillId="0" borderId="0" xfId="0"/>
    <xf numFmtId="164" fontId="1" fillId="0" borderId="0" xfId="9" applyNumberFormat="1" applyFont="1" applyFill="1" applyAlignment="1">
      <alignment horizontal="right" vertical="center"/>
    </xf>
    <xf numFmtId="164" fontId="3" fillId="0" borderId="0" xfId="9" applyNumberFormat="1" applyFont="1" applyFill="1" applyAlignment="1">
      <alignment horizontal="centerContinuous" vertical="center"/>
    </xf>
    <xf numFmtId="164" fontId="3" fillId="0" borderId="1" xfId="9" applyNumberFormat="1" applyFont="1" applyFill="1" applyBorder="1" applyAlignment="1">
      <alignment horizontal="centerContinuous" vertical="center"/>
    </xf>
    <xf numFmtId="164" fontId="3" fillId="0" borderId="0" xfId="9" applyNumberFormat="1" applyFont="1" applyFill="1" applyBorder="1" applyAlignment="1">
      <alignment horizontal="centerContinuous" vertical="center"/>
    </xf>
    <xf numFmtId="164" fontId="3" fillId="0" borderId="1" xfId="9" applyNumberFormat="1" applyFont="1" applyFill="1" applyBorder="1" applyAlignment="1">
      <alignment horizontal="right" vertical="center"/>
    </xf>
    <xf numFmtId="164" fontId="3" fillId="0" borderId="0" xfId="9" applyNumberFormat="1" applyFont="1" applyFill="1" applyBorder="1" applyAlignment="1">
      <alignment horizontal="right" vertical="center"/>
    </xf>
    <xf numFmtId="164" fontId="3" fillId="0" borderId="0" xfId="9" quotePrefix="1" applyNumberFormat="1" applyFont="1" applyFill="1" applyBorder="1" applyAlignment="1">
      <alignment horizontal="right" vertical="center"/>
    </xf>
    <xf numFmtId="164" fontId="3" fillId="0" borderId="3" xfId="9" applyNumberFormat="1" applyFont="1" applyFill="1" applyBorder="1" applyAlignment="1">
      <alignment horizontal="right" vertical="center"/>
    </xf>
    <xf numFmtId="164" fontId="3" fillId="0" borderId="2" xfId="9" applyNumberFormat="1" applyFont="1" applyFill="1" applyBorder="1" applyAlignment="1">
      <alignment horizontal="right" vertical="center"/>
    </xf>
    <xf numFmtId="170" fontId="3" fillId="0" borderId="0" xfId="11" applyNumberFormat="1" applyFont="1" applyFill="1" applyAlignment="1">
      <alignment horizontal="right" vertical="center"/>
    </xf>
    <xf numFmtId="164" fontId="3" fillId="0" borderId="0" xfId="9" applyNumberFormat="1" applyFont="1" applyFill="1" applyAlignment="1">
      <alignment horizontal="right" vertical="center"/>
    </xf>
    <xf numFmtId="164" fontId="3" fillId="0" borderId="1" xfId="9" applyNumberFormat="1" applyFont="1" applyFill="1" applyBorder="1" applyAlignment="1">
      <alignment vertical="center"/>
    </xf>
    <xf numFmtId="164" fontId="1" fillId="0" borderId="0" xfId="1" applyNumberFormat="1" applyFont="1" applyFill="1" applyAlignment="1">
      <alignment horizontal="right" vertical="center"/>
    </xf>
    <xf numFmtId="0" fontId="3" fillId="0" borderId="1" xfId="1" applyFont="1" applyFill="1" applyBorder="1" applyAlignment="1">
      <alignment vertical="center"/>
    </xf>
    <xf numFmtId="165" fontId="3" fillId="0" borderId="0" xfId="2" applyNumberFormat="1" applyFont="1" applyFill="1" applyAlignment="1">
      <alignment vertical="top"/>
    </xf>
    <xf numFmtId="164" fontId="3" fillId="0" borderId="1" xfId="8" applyNumberFormat="1" applyFont="1" applyFill="1" applyBorder="1" applyAlignment="1">
      <alignment horizontal="right" vertical="top"/>
    </xf>
    <xf numFmtId="0" fontId="3" fillId="0" borderId="0" xfId="8" applyFont="1" applyFill="1" applyBorder="1" applyAlignment="1">
      <alignment horizontal="center" vertical="top"/>
    </xf>
    <xf numFmtId="164" fontId="3" fillId="0" borderId="0" xfId="8" applyNumberFormat="1" applyFont="1" applyFill="1" applyBorder="1" applyAlignment="1">
      <alignment horizontal="right" vertical="top"/>
    </xf>
    <xf numFmtId="164" fontId="3" fillId="0" borderId="2" xfId="8" applyNumberFormat="1" applyFont="1" applyFill="1" applyBorder="1" applyAlignment="1">
      <alignment horizontal="right" vertical="top"/>
    </xf>
    <xf numFmtId="0" fontId="3" fillId="0" borderId="0" xfId="8" applyFont="1" applyFill="1" applyAlignment="1">
      <alignment horizontal="center" vertical="top"/>
    </xf>
    <xf numFmtId="166" fontId="3" fillId="0" borderId="0" xfId="8" applyNumberFormat="1" applyFont="1" applyFill="1" applyAlignment="1">
      <alignment horizontal="right" vertical="top"/>
    </xf>
    <xf numFmtId="164" fontId="3" fillId="0" borderId="0" xfId="8" applyNumberFormat="1" applyFont="1" applyFill="1" applyAlignment="1">
      <alignment horizontal="right" vertical="top"/>
    </xf>
    <xf numFmtId="165" fontId="3" fillId="0" borderId="0" xfId="8" applyNumberFormat="1" applyFont="1" applyFill="1" applyAlignment="1">
      <alignment horizontal="right" vertical="top"/>
    </xf>
    <xf numFmtId="164" fontId="3" fillId="0" borderId="0" xfId="8" applyNumberFormat="1" applyFont="1" applyFill="1" applyAlignment="1">
      <alignment horizontal="right" vertical="center"/>
    </xf>
    <xf numFmtId="0" fontId="3" fillId="0" borderId="0" xfId="8" applyFont="1" applyFill="1" applyAlignment="1">
      <alignment horizontal="center" vertical="center"/>
    </xf>
    <xf numFmtId="167" fontId="3" fillId="0" borderId="0" xfId="6" applyNumberFormat="1" applyFont="1" applyFill="1" applyAlignment="1">
      <alignment vertical="top"/>
    </xf>
    <xf numFmtId="167" fontId="3" fillId="0" borderId="0" xfId="6" applyNumberFormat="1" applyFont="1" applyFill="1" applyAlignment="1">
      <alignment vertical="center"/>
    </xf>
    <xf numFmtId="167" fontId="3" fillId="0" borderId="0" xfId="6" applyNumberFormat="1" applyFont="1" applyFill="1" applyAlignment="1">
      <alignment horizontal="right" vertical="center"/>
    </xf>
    <xf numFmtId="164" fontId="3" fillId="0" borderId="0" xfId="6" applyNumberFormat="1" applyFont="1" applyFill="1" applyAlignment="1">
      <alignment vertical="top"/>
    </xf>
    <xf numFmtId="0" fontId="3" fillId="0" borderId="0" xfId="6" applyFont="1" applyFill="1" applyAlignment="1">
      <alignment vertical="top"/>
    </xf>
    <xf numFmtId="0" fontId="3" fillId="0" borderId="0" xfId="6" applyFont="1" applyFill="1" applyAlignment="1">
      <alignment vertical="center"/>
    </xf>
    <xf numFmtId="165" fontId="3" fillId="0" borderId="0" xfId="6" applyNumberFormat="1" applyFont="1" applyFill="1" applyAlignment="1">
      <alignment horizontal="left" vertical="center"/>
    </xf>
    <xf numFmtId="165" fontId="3" fillId="0" borderId="0" xfId="6" applyNumberFormat="1" applyFont="1" applyFill="1" applyAlignment="1">
      <alignment horizontal="center" vertical="center"/>
    </xf>
    <xf numFmtId="165" fontId="3" fillId="0" borderId="0" xfId="10" applyNumberFormat="1" applyFont="1" applyFill="1" applyAlignment="1">
      <alignment horizontal="left" vertical="center"/>
    </xf>
    <xf numFmtId="0" fontId="1" fillId="0" borderId="0" xfId="8" applyFont="1" applyFill="1" applyAlignment="1">
      <alignment horizontal="center" vertical="center"/>
    </xf>
    <xf numFmtId="0" fontId="1" fillId="0" borderId="1" xfId="8" applyFont="1" applyFill="1" applyBorder="1" applyAlignment="1">
      <alignment horizontal="center" vertical="center"/>
    </xf>
    <xf numFmtId="0" fontId="1" fillId="0" borderId="0" xfId="8" applyFont="1" applyFill="1" applyAlignment="1">
      <alignment horizontal="center" vertical="top"/>
    </xf>
    <xf numFmtId="164" fontId="1" fillId="0" borderId="0" xfId="5" applyNumberFormat="1" applyFont="1" applyFill="1" applyAlignment="1">
      <alignment horizontal="right" vertical="top"/>
    </xf>
    <xf numFmtId="164" fontId="1" fillId="0" borderId="1" xfId="8" applyNumberFormat="1" applyFont="1" applyFill="1" applyBorder="1" applyAlignment="1">
      <alignment horizontal="right" vertical="center"/>
    </xf>
    <xf numFmtId="164" fontId="3" fillId="0" borderId="0" xfId="6" applyNumberFormat="1" applyFont="1" applyFill="1" applyAlignment="1">
      <alignment horizontal="right" vertical="top"/>
    </xf>
    <xf numFmtId="164" fontId="3" fillId="0" borderId="1" xfId="6" applyNumberFormat="1" applyFont="1" applyFill="1" applyBorder="1" applyAlignment="1">
      <alignment horizontal="right" vertical="top"/>
    </xf>
    <xf numFmtId="164" fontId="3" fillId="0" borderId="1" xfId="6" applyNumberFormat="1" applyFont="1" applyFill="1" applyBorder="1" applyAlignment="1">
      <alignment vertical="top"/>
    </xf>
    <xf numFmtId="167" fontId="3" fillId="0" borderId="2" xfId="6" applyNumberFormat="1" applyFont="1" applyFill="1" applyBorder="1" applyAlignment="1">
      <alignment vertical="top"/>
    </xf>
    <xf numFmtId="167" fontId="3" fillId="0" borderId="0" xfId="6" applyNumberFormat="1" applyFont="1" applyFill="1" applyBorder="1" applyAlignment="1">
      <alignment vertical="top"/>
    </xf>
    <xf numFmtId="167" fontId="3" fillId="0" borderId="1" xfId="6" applyNumberFormat="1" applyFont="1" applyFill="1" applyBorder="1" applyAlignment="1">
      <alignment vertical="top"/>
    </xf>
    <xf numFmtId="164" fontId="1" fillId="0" borderId="0" xfId="8" applyNumberFormat="1" applyFont="1" applyFill="1" applyAlignment="1">
      <alignment horizontal="right" vertical="center"/>
    </xf>
    <xf numFmtId="164" fontId="1" fillId="0" borderId="0" xfId="8" applyNumberFormat="1" applyFont="1" applyFill="1" applyAlignment="1">
      <alignment horizontal="right" vertical="top"/>
    </xf>
    <xf numFmtId="164" fontId="3" fillId="0" borderId="0" xfId="4" applyNumberFormat="1" applyFont="1" applyFill="1" applyAlignment="1">
      <alignment horizontal="right" vertical="center"/>
    </xf>
    <xf numFmtId="0" fontId="3" fillId="0" borderId="1" xfId="6" applyFont="1" applyFill="1" applyBorder="1" applyAlignment="1">
      <alignment vertical="center"/>
    </xf>
    <xf numFmtId="164" fontId="1" fillId="0" borderId="0" xfId="5" applyNumberFormat="1" applyFont="1" applyFill="1" applyAlignment="1">
      <alignment horizontal="right" vertical="center"/>
    </xf>
    <xf numFmtId="165" fontId="1" fillId="0" borderId="0" xfId="6" quotePrefix="1" applyNumberFormat="1" applyFont="1" applyFill="1" applyAlignment="1">
      <alignment horizontal="left" vertical="center"/>
    </xf>
    <xf numFmtId="165" fontId="1" fillId="0" borderId="1" xfId="6" applyNumberFormat="1" applyFont="1" applyFill="1" applyBorder="1" applyAlignment="1">
      <alignment horizontal="left" vertical="center"/>
    </xf>
    <xf numFmtId="165" fontId="1" fillId="0" borderId="0" xfId="6" applyNumberFormat="1" applyFont="1" applyFill="1" applyAlignment="1">
      <alignment horizontal="left" vertical="center"/>
    </xf>
    <xf numFmtId="165" fontId="3" fillId="0" borderId="0" xfId="6" quotePrefix="1" applyNumberFormat="1" applyFont="1" applyFill="1" applyAlignment="1">
      <alignment horizontal="left" vertical="center"/>
    </xf>
    <xf numFmtId="165" fontId="3" fillId="0" borderId="1" xfId="6" applyNumberFormat="1" applyFont="1" applyFill="1" applyBorder="1" applyAlignment="1">
      <alignment horizontal="left" vertical="center"/>
    </xf>
    <xf numFmtId="165" fontId="1" fillId="0" borderId="0" xfId="6" applyNumberFormat="1" applyFont="1" applyFill="1" applyAlignment="1">
      <alignment vertical="center"/>
    </xf>
    <xf numFmtId="165" fontId="3" fillId="0" borderId="0" xfId="6" applyNumberFormat="1" applyFont="1" applyFill="1" applyAlignment="1">
      <alignment vertical="center"/>
    </xf>
    <xf numFmtId="165" fontId="1" fillId="0" borderId="0" xfId="10" applyNumberFormat="1" applyFont="1" applyFill="1" applyAlignment="1">
      <alignment horizontal="left" vertical="center"/>
    </xf>
    <xf numFmtId="165" fontId="3" fillId="0" borderId="1" xfId="6" applyNumberFormat="1" applyFont="1" applyFill="1" applyBorder="1" applyAlignment="1">
      <alignment vertical="center"/>
    </xf>
    <xf numFmtId="0" fontId="1" fillId="0" borderId="0" xfId="2" applyFont="1" applyFill="1" applyAlignment="1">
      <alignment vertical="center"/>
    </xf>
    <xf numFmtId="0" fontId="1" fillId="0" borderId="0" xfId="8" applyFont="1" applyFill="1" applyAlignment="1">
      <alignment vertical="center"/>
    </xf>
    <xf numFmtId="165" fontId="1" fillId="0" borderId="0" xfId="8" applyNumberFormat="1" applyFont="1" applyFill="1" applyAlignment="1">
      <alignment vertical="top"/>
    </xf>
    <xf numFmtId="0" fontId="1" fillId="0" borderId="0" xfId="5" applyFont="1" applyFill="1" applyAlignment="1">
      <alignment vertical="top"/>
    </xf>
    <xf numFmtId="0" fontId="1" fillId="0" borderId="0" xfId="8" applyFont="1" applyFill="1" applyAlignment="1">
      <alignment vertical="top"/>
    </xf>
    <xf numFmtId="0" fontId="3" fillId="0" borderId="0" xfId="8" applyFont="1" applyFill="1" applyAlignment="1">
      <alignment vertical="top"/>
    </xf>
    <xf numFmtId="0" fontId="1" fillId="0" borderId="0" xfId="6" applyFont="1" applyFill="1" applyAlignment="1">
      <alignment vertical="center"/>
    </xf>
    <xf numFmtId="0" fontId="3" fillId="0" borderId="0" xfId="4" applyFont="1" applyFill="1" applyAlignment="1">
      <alignment vertical="center"/>
    </xf>
    <xf numFmtId="164" fontId="1" fillId="0" borderId="0" xfId="1" applyNumberFormat="1" applyFont="1" applyFill="1" applyAlignment="1">
      <alignment horizontal="center" vertical="center"/>
    </xf>
    <xf numFmtId="164" fontId="1" fillId="0" borderId="0" xfId="1" applyNumberFormat="1" applyFont="1" applyFill="1" applyAlignment="1">
      <alignment vertical="center"/>
    </xf>
    <xf numFmtId="164" fontId="1" fillId="0" borderId="0" xfId="5" applyNumberFormat="1" applyFont="1" applyFill="1" applyAlignment="1">
      <alignment horizontal="center" vertical="center"/>
    </xf>
    <xf numFmtId="164" fontId="3" fillId="0" borderId="0" xfId="6" applyNumberFormat="1" applyFont="1" applyFill="1" applyAlignment="1">
      <alignment horizontal="right" vertical="center"/>
    </xf>
    <xf numFmtId="166" fontId="1" fillId="0" borderId="0" xfId="8" applyNumberFormat="1" applyFont="1" applyFill="1" applyAlignment="1">
      <alignment horizontal="right" vertical="center"/>
    </xf>
    <xf numFmtId="0" fontId="3" fillId="0" borderId="0" xfId="8" applyFont="1" applyFill="1" applyAlignment="1">
      <alignment vertical="center"/>
    </xf>
    <xf numFmtId="0" fontId="1" fillId="0" borderId="1" xfId="8" applyFont="1" applyFill="1" applyBorder="1" applyAlignment="1">
      <alignment vertical="center"/>
    </xf>
    <xf numFmtId="166" fontId="1" fillId="0" borderId="1" xfId="8" applyNumberFormat="1" applyFont="1" applyFill="1" applyBorder="1" applyAlignment="1">
      <alignment horizontal="right" vertical="center"/>
    </xf>
    <xf numFmtId="166" fontId="1" fillId="0" borderId="0" xfId="8" applyNumberFormat="1" applyFont="1" applyFill="1" applyAlignment="1">
      <alignment horizontal="right" vertical="top"/>
    </xf>
    <xf numFmtId="0" fontId="1" fillId="0" borderId="0" xfId="5" applyFont="1" applyFill="1" applyAlignment="1">
      <alignment horizontal="center" vertical="top"/>
    </xf>
    <xf numFmtId="164" fontId="1" fillId="0" borderId="0" xfId="5" applyNumberFormat="1" applyFont="1" applyFill="1" applyAlignment="1">
      <alignment horizontal="center" vertical="top"/>
    </xf>
    <xf numFmtId="165" fontId="1" fillId="0" borderId="0" xfId="8" applyNumberFormat="1" applyFont="1" applyFill="1" applyAlignment="1">
      <alignment horizontal="right" vertical="top"/>
    </xf>
    <xf numFmtId="167" fontId="3" fillId="0" borderId="0" xfId="6" applyNumberFormat="1" applyFont="1" applyFill="1" applyAlignment="1">
      <alignment horizontal="right" vertical="top"/>
    </xf>
    <xf numFmtId="0" fontId="3" fillId="0" borderId="1" xfId="8" applyFont="1" applyFill="1" applyBorder="1" applyAlignment="1">
      <alignment horizontal="center" vertical="top"/>
    </xf>
    <xf numFmtId="164" fontId="3" fillId="0" borderId="0" xfId="8" applyNumberFormat="1" applyFont="1" applyFill="1" applyAlignment="1">
      <alignment horizontal="center" vertical="top"/>
    </xf>
    <xf numFmtId="167" fontId="3" fillId="0" borderId="0" xfId="8" applyNumberFormat="1" applyFont="1" applyFill="1" applyBorder="1" applyAlignment="1">
      <alignment horizontal="center" vertical="top"/>
    </xf>
    <xf numFmtId="167" fontId="3" fillId="0" borderId="0" xfId="6" applyNumberFormat="1" applyFont="1" applyFill="1" applyBorder="1" applyAlignment="1">
      <alignment horizontal="right" vertical="top"/>
    </xf>
    <xf numFmtId="167" fontId="3" fillId="0" borderId="0" xfId="8" applyNumberFormat="1" applyFont="1" applyFill="1" applyAlignment="1">
      <alignment horizontal="center" vertical="top"/>
    </xf>
    <xf numFmtId="0" fontId="3" fillId="0" borderId="1" xfId="8" applyFont="1" applyFill="1" applyBorder="1" applyAlignment="1">
      <alignment vertical="top"/>
    </xf>
    <xf numFmtId="167" fontId="3" fillId="0" borderId="1" xfId="6" applyNumberFormat="1" applyFont="1" applyFill="1" applyBorder="1" applyAlignment="1">
      <alignment horizontal="right" vertical="top"/>
    </xf>
    <xf numFmtId="164" fontId="1" fillId="0" borderId="0" xfId="2" applyNumberFormat="1" applyFont="1" applyFill="1" applyAlignment="1">
      <alignment horizontal="center" vertical="center"/>
    </xf>
    <xf numFmtId="164" fontId="1" fillId="0" borderId="0" xfId="2" applyNumberFormat="1" applyFont="1" applyFill="1" applyAlignment="1">
      <alignment horizontal="right" vertical="center"/>
    </xf>
    <xf numFmtId="165" fontId="1" fillId="0" borderId="0" xfId="2" applyNumberFormat="1" applyFont="1" applyFill="1" applyAlignment="1">
      <alignment horizontal="right" vertical="center"/>
    </xf>
    <xf numFmtId="0" fontId="1" fillId="0" borderId="1" xfId="2" applyFont="1" applyFill="1" applyBorder="1" applyAlignment="1">
      <alignment vertical="center"/>
    </xf>
    <xf numFmtId="164" fontId="1" fillId="0" borderId="1" xfId="2" applyNumberFormat="1" applyFont="1" applyFill="1" applyBorder="1" applyAlignment="1">
      <alignment horizontal="center" vertical="center"/>
    </xf>
    <xf numFmtId="164" fontId="1" fillId="0" borderId="1" xfId="2" applyNumberFormat="1" applyFont="1" applyFill="1" applyBorder="1" applyAlignment="1">
      <alignment horizontal="right" vertical="center"/>
    </xf>
    <xf numFmtId="165" fontId="1" fillId="0" borderId="1" xfId="2" applyNumberFormat="1" applyFont="1" applyFill="1" applyBorder="1" applyAlignment="1">
      <alignment horizontal="right" vertical="center"/>
    </xf>
    <xf numFmtId="164" fontId="10" fillId="0" borderId="0" xfId="1" applyNumberFormat="1" applyFont="1" applyFill="1" applyAlignment="1">
      <alignment horizontal="right" vertical="center"/>
    </xf>
    <xf numFmtId="0" fontId="9" fillId="0" borderId="0" xfId="2" applyFont="1" applyFill="1" applyAlignment="1">
      <alignment vertical="center"/>
    </xf>
    <xf numFmtId="0" fontId="9" fillId="0" borderId="0" xfId="2" quotePrefix="1" applyFont="1" applyFill="1" applyAlignment="1">
      <alignment vertical="center"/>
    </xf>
    <xf numFmtId="0" fontId="10" fillId="0" borderId="0" xfId="4" applyFont="1" applyFill="1" applyAlignment="1">
      <alignment vertical="center"/>
    </xf>
    <xf numFmtId="0" fontId="3" fillId="0" borderId="1" xfId="2" applyFont="1" applyFill="1" applyBorder="1" applyAlignment="1">
      <alignment vertical="center"/>
    </xf>
    <xf numFmtId="165" fontId="3" fillId="0" borderId="1" xfId="2" applyNumberFormat="1" applyFont="1" applyFill="1" applyBorder="1" applyAlignment="1">
      <alignment horizontal="right" vertical="center"/>
    </xf>
    <xf numFmtId="164" fontId="3" fillId="0" borderId="1" xfId="2" applyNumberFormat="1" applyFont="1" applyFill="1" applyBorder="1" applyAlignment="1">
      <alignment horizontal="right" vertical="center"/>
    </xf>
    <xf numFmtId="0" fontId="3" fillId="0" borderId="0" xfId="2" applyFont="1" applyFill="1" applyAlignment="1">
      <alignment vertical="center"/>
    </xf>
    <xf numFmtId="164" fontId="3" fillId="0" borderId="0" xfId="2" applyNumberFormat="1" applyFont="1" applyFill="1" applyAlignment="1">
      <alignment horizontal="center" vertical="center"/>
    </xf>
    <xf numFmtId="164" fontId="3" fillId="0" borderId="0" xfId="2" applyNumberFormat="1" applyFont="1" applyFill="1" applyAlignment="1">
      <alignment horizontal="right" vertical="center"/>
    </xf>
    <xf numFmtId="165" fontId="3" fillId="0" borderId="0" xfId="2" applyNumberFormat="1" applyFont="1" applyFill="1" applyAlignment="1">
      <alignment horizontal="right" vertical="center"/>
    </xf>
    <xf numFmtId="165" fontId="3" fillId="0" borderId="0" xfId="8" applyNumberFormat="1" applyFont="1" applyFill="1" applyAlignment="1">
      <alignment vertical="center"/>
    </xf>
    <xf numFmtId="165" fontId="1" fillId="0" borderId="0" xfId="8" applyNumberFormat="1" applyFont="1" applyFill="1" applyAlignment="1">
      <alignment horizontal="right" vertical="center"/>
    </xf>
    <xf numFmtId="165" fontId="3" fillId="0" borderId="0" xfId="6" quotePrefix="1" applyNumberFormat="1" applyFont="1" applyFill="1" applyAlignment="1">
      <alignment horizontal="center" vertical="center"/>
    </xf>
    <xf numFmtId="0" fontId="3" fillId="0" borderId="0" xfId="6" applyFont="1" applyFill="1" applyAlignment="1">
      <alignment horizontal="center" vertical="center"/>
    </xf>
    <xf numFmtId="0" fontId="3" fillId="0" borderId="0" xfId="6" applyFont="1" applyFill="1" applyAlignment="1">
      <alignment horizontal="right" vertical="center"/>
    </xf>
    <xf numFmtId="0" fontId="3" fillId="0" borderId="0" xfId="6" applyFont="1" applyFill="1" applyBorder="1" applyAlignment="1">
      <alignment vertical="center"/>
    </xf>
    <xf numFmtId="171" fontId="3" fillId="0" borderId="0" xfId="6" applyNumberFormat="1" applyFont="1" applyFill="1" applyAlignment="1">
      <alignment horizontal="center" vertical="center"/>
    </xf>
    <xf numFmtId="164" fontId="3" fillId="2" borderId="0" xfId="6" applyNumberFormat="1" applyFont="1" applyFill="1" applyAlignment="1">
      <alignment horizontal="right" vertical="center"/>
    </xf>
    <xf numFmtId="164" fontId="3" fillId="2" borderId="0" xfId="6" applyNumberFormat="1" applyFont="1" applyFill="1" applyAlignment="1">
      <alignment horizontal="right" vertical="top"/>
    </xf>
    <xf numFmtId="164" fontId="3" fillId="2" borderId="1" xfId="6" applyNumberFormat="1" applyFont="1" applyFill="1" applyBorder="1" applyAlignment="1">
      <alignment horizontal="right" vertical="top"/>
    </xf>
    <xf numFmtId="167" fontId="3" fillId="2" borderId="0" xfId="6" applyNumberFormat="1" applyFont="1" applyFill="1" applyAlignment="1">
      <alignment vertical="top"/>
    </xf>
    <xf numFmtId="164" fontId="3" fillId="2" borderId="1" xfId="8" applyNumberFormat="1" applyFont="1" applyFill="1" applyBorder="1" applyAlignment="1">
      <alignment horizontal="right" vertical="top"/>
    </xf>
    <xf numFmtId="164" fontId="3" fillId="2" borderId="0" xfId="8" applyNumberFormat="1" applyFont="1" applyFill="1" applyAlignment="1">
      <alignment horizontal="right" vertical="top"/>
    </xf>
    <xf numFmtId="164" fontId="3" fillId="2" borderId="0" xfId="8" applyNumberFormat="1" applyFont="1" applyFill="1" applyBorder="1" applyAlignment="1">
      <alignment horizontal="right" vertical="top"/>
    </xf>
    <xf numFmtId="164" fontId="3" fillId="2" borderId="0" xfId="6" applyNumberFormat="1" applyFont="1" applyFill="1" applyAlignment="1">
      <alignment vertical="top"/>
    </xf>
    <xf numFmtId="164" fontId="3" fillId="2" borderId="2" xfId="8" applyNumberFormat="1" applyFont="1" applyFill="1" applyBorder="1" applyAlignment="1">
      <alignment horizontal="right" vertical="top"/>
    </xf>
    <xf numFmtId="164" fontId="3" fillId="2" borderId="0" xfId="8" applyNumberFormat="1" applyFont="1" applyFill="1" applyAlignment="1">
      <alignment horizontal="right" vertical="center"/>
    </xf>
    <xf numFmtId="167" fontId="3" fillId="2" borderId="0" xfId="6" applyNumberFormat="1" applyFont="1" applyFill="1" applyAlignment="1">
      <alignment vertical="center"/>
    </xf>
    <xf numFmtId="164" fontId="3" fillId="2" borderId="1" xfId="6" applyNumberFormat="1" applyFont="1" applyFill="1" applyBorder="1" applyAlignment="1">
      <alignment vertical="top"/>
    </xf>
    <xf numFmtId="167" fontId="3" fillId="2" borderId="2" xfId="6" applyNumberFormat="1" applyFont="1" applyFill="1" applyBorder="1" applyAlignment="1">
      <alignment vertical="top"/>
    </xf>
    <xf numFmtId="167" fontId="3" fillId="2" borderId="0" xfId="6" applyNumberFormat="1" applyFont="1" applyFill="1" applyBorder="1" applyAlignment="1">
      <alignment vertical="top"/>
    </xf>
    <xf numFmtId="0" fontId="1" fillId="2" borderId="0" xfId="8" applyFont="1" applyFill="1" applyAlignment="1">
      <alignment horizontal="center" vertical="top"/>
    </xf>
    <xf numFmtId="164" fontId="1" fillId="2" borderId="0" xfId="8" applyNumberFormat="1" applyFont="1" applyFill="1" applyAlignment="1">
      <alignment horizontal="right" vertical="top"/>
    </xf>
    <xf numFmtId="164" fontId="3" fillId="2" borderId="0" xfId="9" applyNumberFormat="1" applyFont="1" applyFill="1" applyBorder="1" applyAlignment="1">
      <alignment horizontal="right" vertical="center"/>
    </xf>
    <xf numFmtId="164" fontId="3" fillId="2" borderId="0" xfId="9" quotePrefix="1" applyNumberFormat="1" applyFont="1" applyFill="1" applyBorder="1" applyAlignment="1">
      <alignment horizontal="right" vertical="center"/>
    </xf>
    <xf numFmtId="164" fontId="3" fillId="2" borderId="3" xfId="9" applyNumberFormat="1" applyFont="1" applyFill="1" applyBorder="1" applyAlignment="1">
      <alignment horizontal="right" vertical="center"/>
    </xf>
    <xf numFmtId="164" fontId="3" fillId="2" borderId="1" xfId="9" applyNumberFormat="1" applyFont="1" applyFill="1" applyBorder="1" applyAlignment="1">
      <alignment horizontal="right" vertical="center"/>
    </xf>
    <xf numFmtId="164" fontId="3" fillId="2" borderId="2" xfId="9" applyNumberFormat="1" applyFont="1" applyFill="1" applyBorder="1" applyAlignment="1">
      <alignment horizontal="right" vertical="center"/>
    </xf>
    <xf numFmtId="170" fontId="3" fillId="2" borderId="0" xfId="11" applyNumberFormat="1" applyFont="1" applyFill="1" applyAlignment="1">
      <alignment horizontal="right" vertical="center"/>
    </xf>
    <xf numFmtId="0" fontId="3" fillId="2" borderId="0" xfId="6" applyFont="1" applyFill="1" applyAlignment="1">
      <alignment vertical="center"/>
    </xf>
    <xf numFmtId="0" fontId="1" fillId="0" borderId="0" xfId="5" applyFont="1" applyFill="1" applyAlignment="1">
      <alignment horizontal="center" vertical="center"/>
    </xf>
    <xf numFmtId="0" fontId="1" fillId="2" borderId="0" xfId="8" applyFont="1" applyFill="1" applyAlignment="1">
      <alignment horizontal="center" vertical="center"/>
    </xf>
    <xf numFmtId="164" fontId="1" fillId="2" borderId="0" xfId="8" applyNumberFormat="1" applyFont="1" applyFill="1" applyAlignment="1">
      <alignment horizontal="right" vertical="center"/>
    </xf>
    <xf numFmtId="37" fontId="1" fillId="0" borderId="0" xfId="8" applyNumberFormat="1" applyFont="1" applyFill="1" applyAlignment="1">
      <alignment horizontal="left" vertical="center"/>
    </xf>
    <xf numFmtId="37" fontId="1" fillId="0" borderId="1" xfId="8" applyNumberFormat="1" applyFont="1" applyFill="1" applyBorder="1" applyAlignment="1">
      <alignment horizontal="left" vertical="center"/>
    </xf>
    <xf numFmtId="164" fontId="3" fillId="2" borderId="0" xfId="6" applyNumberFormat="1" applyFont="1" applyFill="1" applyAlignment="1">
      <alignment horizontal="right" vertical="center" wrapText="1"/>
    </xf>
    <xf numFmtId="164" fontId="3" fillId="0" borderId="0" xfId="6" applyNumberFormat="1" applyFont="1" applyFill="1" applyAlignment="1">
      <alignment horizontal="right" vertical="center" wrapText="1"/>
    </xf>
    <xf numFmtId="0" fontId="8" fillId="0" borderId="0" xfId="6" applyFont="1" applyFill="1" applyAlignment="1">
      <alignment vertical="center"/>
    </xf>
    <xf numFmtId="0" fontId="3" fillId="0" borderId="0" xfId="6" quotePrefix="1" applyFont="1" applyFill="1" applyAlignment="1">
      <alignment vertical="center"/>
    </xf>
    <xf numFmtId="164" fontId="3" fillId="2" borderId="0" xfId="6" applyNumberFormat="1" applyFont="1" applyFill="1" applyBorder="1" applyAlignment="1">
      <alignment horizontal="right" vertical="center" wrapText="1"/>
    </xf>
    <xf numFmtId="164" fontId="3" fillId="0" borderId="0" xfId="6" applyNumberFormat="1" applyFont="1" applyFill="1" applyBorder="1" applyAlignment="1">
      <alignment horizontal="right" vertical="center" wrapText="1"/>
    </xf>
    <xf numFmtId="164" fontId="3" fillId="2" borderId="1" xfId="6" applyNumberFormat="1" applyFont="1" applyFill="1" applyBorder="1" applyAlignment="1">
      <alignment horizontal="right" vertical="center" wrapText="1"/>
    </xf>
    <xf numFmtId="164" fontId="3" fillId="0" borderId="1" xfId="6" applyNumberFormat="1" applyFont="1" applyFill="1" applyBorder="1" applyAlignment="1">
      <alignment horizontal="right" vertical="center" wrapText="1"/>
    </xf>
    <xf numFmtId="165" fontId="5" fillId="0" borderId="0" xfId="6" applyNumberFormat="1" applyFont="1" applyFill="1" applyAlignment="1">
      <alignment horizontal="left" vertical="center"/>
    </xf>
    <xf numFmtId="164" fontId="3" fillId="2" borderId="1" xfId="9" quotePrefix="1" applyNumberFormat="1" applyFont="1" applyFill="1" applyBorder="1" applyAlignment="1">
      <alignment horizontal="right" vertical="center"/>
    </xf>
    <xf numFmtId="164" fontId="3" fillId="0" borderId="1" xfId="9" quotePrefix="1" applyNumberFormat="1" applyFont="1" applyFill="1" applyBorder="1" applyAlignment="1">
      <alignment horizontal="right" vertical="center"/>
    </xf>
    <xf numFmtId="169" fontId="3" fillId="2" borderId="0" xfId="9" applyNumberFormat="1" applyFont="1" applyFill="1" applyAlignment="1">
      <alignment horizontal="right" vertical="center"/>
    </xf>
    <xf numFmtId="169" fontId="3" fillId="0" borderId="0" xfId="9" applyNumberFormat="1" applyFont="1" applyFill="1" applyAlignment="1">
      <alignment horizontal="right" vertical="center"/>
    </xf>
    <xf numFmtId="169" fontId="3" fillId="0" borderId="0" xfId="9" applyNumberFormat="1" applyFont="1" applyFill="1" applyBorder="1" applyAlignment="1">
      <alignment horizontal="right" vertical="center"/>
    </xf>
    <xf numFmtId="0" fontId="3" fillId="0" borderId="0" xfId="6" applyFont="1" applyFill="1" applyAlignment="1">
      <alignment horizontal="left" vertical="center"/>
    </xf>
    <xf numFmtId="164" fontId="3" fillId="0" borderId="0" xfId="9" applyNumberFormat="1" applyFont="1" applyFill="1" applyAlignment="1">
      <alignment vertical="center"/>
    </xf>
    <xf numFmtId="165" fontId="1" fillId="0" borderId="0" xfId="8" applyNumberFormat="1" applyFont="1" applyFill="1" applyAlignment="1">
      <alignment vertical="center"/>
    </xf>
    <xf numFmtId="0" fontId="9" fillId="0" borderId="0" xfId="4" applyFont="1" applyFill="1" applyAlignment="1">
      <alignment vertical="center"/>
    </xf>
    <xf numFmtId="164" fontId="9" fillId="0" borderId="0" xfId="4" applyNumberFormat="1" applyFont="1" applyFill="1" applyAlignment="1">
      <alignment vertical="center"/>
    </xf>
    <xf numFmtId="164" fontId="10" fillId="0" borderId="0" xfId="4" applyNumberFormat="1" applyFont="1" applyFill="1" applyAlignment="1">
      <alignment horizontal="right" vertical="center"/>
    </xf>
    <xf numFmtId="164" fontId="9" fillId="0" borderId="0" xfId="4" applyNumberFormat="1" applyFont="1" applyFill="1" applyAlignment="1">
      <alignment horizontal="right" vertical="center"/>
    </xf>
    <xf numFmtId="164" fontId="9" fillId="0" borderId="0" xfId="4" applyNumberFormat="1" applyFont="1" applyFill="1" applyAlignment="1">
      <alignment horizontal="center" vertical="center"/>
    </xf>
    <xf numFmtId="165" fontId="10" fillId="0" borderId="0" xfId="4" applyNumberFormat="1" applyFont="1" applyFill="1" applyAlignment="1">
      <alignment horizontal="right" vertical="center"/>
    </xf>
    <xf numFmtId="164" fontId="9" fillId="0" borderId="1" xfId="4" applyNumberFormat="1" applyFont="1" applyFill="1" applyBorder="1" applyAlignment="1">
      <alignment horizontal="right" vertical="center"/>
    </xf>
    <xf numFmtId="164" fontId="9" fillId="0" borderId="3" xfId="4" applyNumberFormat="1" applyFont="1" applyFill="1" applyBorder="1" applyAlignment="1">
      <alignment horizontal="right" vertical="center"/>
    </xf>
    <xf numFmtId="165" fontId="9" fillId="0" borderId="0" xfId="4" applyNumberFormat="1" applyFont="1" applyFill="1" applyAlignment="1">
      <alignment horizontal="right" vertical="center"/>
    </xf>
    <xf numFmtId="165" fontId="9" fillId="0" borderId="0" xfId="4" applyNumberFormat="1" applyFont="1" applyFill="1" applyAlignment="1">
      <alignment horizontal="center" vertical="center"/>
    </xf>
    <xf numFmtId="0" fontId="9" fillId="0" borderId="0" xfId="2" applyFont="1" applyFill="1" applyAlignment="1">
      <alignment horizontal="right" vertical="center"/>
    </xf>
    <xf numFmtId="164" fontId="9" fillId="0" borderId="0" xfId="4" quotePrefix="1" applyNumberFormat="1" applyFont="1" applyFill="1" applyAlignment="1">
      <alignment horizontal="right" vertical="center"/>
    </xf>
    <xf numFmtId="0" fontId="10" fillId="0" borderId="0" xfId="2" applyFont="1" applyFill="1" applyAlignment="1">
      <alignment vertical="center"/>
    </xf>
    <xf numFmtId="165" fontId="9" fillId="0" borderId="1" xfId="4" applyNumberFormat="1" applyFont="1" applyFill="1" applyBorder="1" applyAlignment="1">
      <alignment horizontal="right" vertical="center"/>
    </xf>
    <xf numFmtId="0" fontId="9" fillId="0" borderId="0" xfId="4" applyFont="1" applyFill="1" applyAlignment="1">
      <alignment horizontal="center" vertical="center"/>
    </xf>
    <xf numFmtId="164" fontId="10" fillId="0" borderId="0" xfId="6" applyNumberFormat="1" applyFont="1" applyFill="1" applyAlignment="1">
      <alignment horizontal="right" vertical="center"/>
    </xf>
    <xf numFmtId="0" fontId="9" fillId="0" borderId="0" xfId="5" applyFont="1" applyFill="1" applyAlignment="1">
      <alignment vertical="center"/>
    </xf>
    <xf numFmtId="0" fontId="10" fillId="0" borderId="0" xfId="5" applyFont="1" applyFill="1" applyAlignment="1">
      <alignment vertical="center"/>
    </xf>
    <xf numFmtId="0" fontId="10" fillId="0" borderId="0" xfId="4" applyFont="1" applyFill="1" applyAlignment="1">
      <alignment horizontal="center" vertical="center"/>
    </xf>
    <xf numFmtId="164" fontId="10" fillId="0" borderId="1" xfId="4" applyNumberFormat="1" applyFont="1" applyFill="1" applyBorder="1" applyAlignment="1">
      <alignment horizontal="right" vertical="center"/>
    </xf>
    <xf numFmtId="164" fontId="10" fillId="2" borderId="0" xfId="4" applyNumberFormat="1" applyFont="1" applyFill="1" applyAlignment="1">
      <alignment horizontal="right" vertical="center"/>
    </xf>
    <xf numFmtId="164" fontId="10" fillId="2" borderId="0" xfId="6" applyNumberFormat="1" applyFont="1" applyFill="1" applyAlignment="1">
      <alignment horizontal="right" vertical="center"/>
    </xf>
    <xf numFmtId="164" fontId="10" fillId="2" borderId="1" xfId="4" applyNumberFormat="1" applyFont="1" applyFill="1" applyBorder="1" applyAlignment="1">
      <alignment horizontal="right" vertical="center"/>
    </xf>
    <xf numFmtId="164" fontId="11" fillId="0" borderId="0" xfId="4" applyNumberFormat="1" applyFont="1" applyFill="1" applyAlignment="1">
      <alignment horizontal="right" vertical="center"/>
    </xf>
    <xf numFmtId="164" fontId="9" fillId="0" borderId="0" xfId="4" applyNumberFormat="1" applyFont="1" applyFill="1" applyBorder="1" applyAlignment="1">
      <alignment vertical="center"/>
    </xf>
    <xf numFmtId="165" fontId="10" fillId="0" borderId="0" xfId="4" applyNumberFormat="1" applyFont="1" applyFill="1" applyBorder="1" applyAlignment="1">
      <alignment horizontal="right" vertical="center"/>
    </xf>
    <xf numFmtId="0" fontId="1" fillId="0" borderId="0" xfId="5" applyFont="1" applyFill="1" applyAlignment="1">
      <alignment vertical="center"/>
    </xf>
    <xf numFmtId="165" fontId="3" fillId="0" borderId="1" xfId="10" applyNumberFormat="1" applyFont="1" applyFill="1" applyBorder="1" applyAlignment="1">
      <alignment horizontal="left" vertical="center"/>
    </xf>
    <xf numFmtId="0" fontId="3" fillId="0" borderId="1" xfId="6" applyFont="1" applyFill="1" applyBorder="1" applyAlignment="1">
      <alignment horizontal="center" vertical="center"/>
    </xf>
    <xf numFmtId="0" fontId="3" fillId="0" borderId="1" xfId="6" applyFont="1" applyFill="1" applyBorder="1" applyAlignment="1">
      <alignment horizontal="right" vertical="center"/>
    </xf>
    <xf numFmtId="170" fontId="3" fillId="0" borderId="1" xfId="11" applyNumberFormat="1" applyFont="1" applyFill="1" applyBorder="1" applyAlignment="1">
      <alignment horizontal="right" vertical="center"/>
    </xf>
    <xf numFmtId="164" fontId="6" fillId="0" borderId="0" xfId="4" applyNumberFormat="1" applyFont="1" applyFill="1" applyAlignment="1">
      <alignment horizontal="right" vertical="center"/>
    </xf>
    <xf numFmtId="164" fontId="9" fillId="0" borderId="0" xfId="1" applyNumberFormat="1" applyFont="1" applyFill="1" applyAlignment="1">
      <alignment horizontal="right" vertical="center"/>
    </xf>
    <xf numFmtId="164" fontId="1" fillId="0" borderId="0" xfId="8" applyNumberFormat="1" applyFont="1" applyFill="1" applyAlignment="1">
      <alignment horizontal="center" vertical="center"/>
    </xf>
    <xf numFmtId="165" fontId="1" fillId="0" borderId="0" xfId="8" applyNumberFormat="1" applyFont="1" applyFill="1" applyAlignment="1">
      <alignment horizontal="center" vertical="center"/>
    </xf>
    <xf numFmtId="165" fontId="1" fillId="0" borderId="1" xfId="8" applyNumberFormat="1" applyFont="1" applyFill="1" applyBorder="1" applyAlignment="1">
      <alignment vertical="center"/>
    </xf>
    <xf numFmtId="164" fontId="1" fillId="0" borderId="1" xfId="8" applyNumberFormat="1" applyFont="1" applyFill="1" applyBorder="1" applyAlignment="1">
      <alignment horizontal="center" vertical="center"/>
    </xf>
    <xf numFmtId="165" fontId="1" fillId="0" borderId="1" xfId="8" applyNumberFormat="1" applyFont="1" applyFill="1" applyBorder="1" applyAlignment="1">
      <alignment horizontal="center" vertical="center"/>
    </xf>
    <xf numFmtId="165" fontId="1" fillId="0" borderId="1" xfId="8" applyNumberFormat="1" applyFont="1" applyFill="1" applyBorder="1" applyAlignment="1">
      <alignment horizontal="right" vertical="center"/>
    </xf>
    <xf numFmtId="0" fontId="3" fillId="0" borderId="0" xfId="5" applyFont="1" applyFill="1" applyAlignment="1">
      <alignment vertical="center"/>
    </xf>
    <xf numFmtId="164" fontId="3" fillId="0" borderId="0" xfId="5" applyNumberFormat="1" applyFont="1" applyFill="1" applyAlignment="1">
      <alignment horizontal="right" vertical="center"/>
    </xf>
    <xf numFmtId="165" fontId="3" fillId="0" borderId="0" xfId="5" applyNumberFormat="1" applyFont="1" applyFill="1" applyAlignment="1">
      <alignment horizontal="right" vertical="center"/>
    </xf>
    <xf numFmtId="165" fontId="1" fillId="0" borderId="0" xfId="5" applyNumberFormat="1" applyFont="1" applyFill="1" applyAlignment="1">
      <alignment horizontal="center" vertical="center"/>
    </xf>
    <xf numFmtId="164" fontId="1" fillId="0" borderId="3" xfId="5" applyNumberFormat="1" applyFont="1" applyFill="1" applyBorder="1" applyAlignment="1">
      <alignment horizontal="right" vertical="center"/>
    </xf>
    <xf numFmtId="165" fontId="1" fillId="0" borderId="0" xfId="5" applyNumberFormat="1" applyFont="1" applyFill="1" applyAlignment="1">
      <alignment horizontal="right" vertical="center"/>
    </xf>
    <xf numFmtId="164" fontId="1" fillId="0" borderId="0" xfId="5" quotePrefix="1" applyNumberFormat="1" applyFont="1" applyFill="1" applyAlignment="1">
      <alignment horizontal="right" vertical="center"/>
    </xf>
    <xf numFmtId="164" fontId="1" fillId="0" borderId="1" xfId="5" applyNumberFormat="1" applyFont="1" applyFill="1" applyBorder="1" applyAlignment="1">
      <alignment horizontal="right" vertical="center"/>
    </xf>
    <xf numFmtId="0" fontId="1" fillId="0" borderId="0" xfId="2" quotePrefix="1" applyFont="1" applyFill="1" applyAlignment="1">
      <alignment vertical="center"/>
    </xf>
    <xf numFmtId="164" fontId="3" fillId="0" borderId="0" xfId="5" applyNumberFormat="1" applyFont="1" applyFill="1" applyAlignment="1">
      <alignment horizontal="center" vertical="center"/>
    </xf>
    <xf numFmtId="164" fontId="3" fillId="0" borderId="1" xfId="5" applyNumberFormat="1" applyFont="1" applyFill="1" applyBorder="1" applyAlignment="1">
      <alignment horizontal="right" vertical="center"/>
    </xf>
    <xf numFmtId="164" fontId="3" fillId="0" borderId="2" xfId="5" applyNumberFormat="1" applyFont="1" applyFill="1" applyBorder="1" applyAlignment="1">
      <alignment horizontal="right" vertical="center"/>
    </xf>
    <xf numFmtId="164" fontId="6" fillId="0" borderId="0" xfId="5" applyNumberFormat="1" applyFont="1" applyFill="1" applyAlignment="1">
      <alignment horizontal="right" vertical="center"/>
    </xf>
    <xf numFmtId="165" fontId="6" fillId="0" borderId="0" xfId="5" applyNumberFormat="1" applyFont="1" applyFill="1" applyAlignment="1">
      <alignment horizontal="right" vertical="center"/>
    </xf>
    <xf numFmtId="0" fontId="3" fillId="0" borderId="1" xfId="8" applyFont="1" applyFill="1" applyBorder="1" applyAlignment="1">
      <alignment vertical="center"/>
    </xf>
    <xf numFmtId="164" fontId="3" fillId="0" borderId="1" xfId="8" applyNumberFormat="1" applyFont="1" applyFill="1" applyBorder="1" applyAlignment="1">
      <alignment horizontal="center" vertical="center"/>
    </xf>
    <xf numFmtId="165" fontId="3" fillId="0" borderId="1" xfId="8" applyNumberFormat="1" applyFont="1" applyFill="1" applyBorder="1" applyAlignment="1">
      <alignment horizontal="center" vertical="center"/>
    </xf>
    <xf numFmtId="164" fontId="3" fillId="0" borderId="1" xfId="8" applyNumberFormat="1" applyFont="1" applyFill="1" applyBorder="1" applyAlignment="1">
      <alignment horizontal="right" vertical="center"/>
    </xf>
    <xf numFmtId="165" fontId="3" fillId="0" borderId="1" xfId="8" applyNumberFormat="1" applyFont="1" applyFill="1" applyBorder="1" applyAlignment="1">
      <alignment horizontal="right" vertical="center"/>
    </xf>
    <xf numFmtId="164" fontId="3" fillId="0" borderId="0" xfId="8" applyNumberFormat="1" applyFont="1" applyFill="1" applyAlignment="1">
      <alignment horizontal="center" vertical="center"/>
    </xf>
    <xf numFmtId="165" fontId="3" fillId="0" borderId="0" xfId="8" applyNumberFormat="1" applyFont="1" applyFill="1" applyAlignment="1">
      <alignment horizontal="center" vertical="center"/>
    </xf>
    <xf numFmtId="165" fontId="3" fillId="0" borderId="0" xfId="8" applyNumberFormat="1" applyFont="1" applyFill="1" applyAlignment="1">
      <alignment horizontal="right" vertical="center"/>
    </xf>
    <xf numFmtId="164" fontId="3" fillId="2" borderId="0" xfId="4" applyNumberFormat="1" applyFont="1" applyFill="1" applyAlignment="1">
      <alignment horizontal="right" vertical="center"/>
    </xf>
    <xf numFmtId="164" fontId="3" fillId="2" borderId="0" xfId="5" applyNumberFormat="1" applyFont="1" applyFill="1" applyAlignment="1">
      <alignment horizontal="right" vertical="center"/>
    </xf>
    <xf numFmtId="164" fontId="3" fillId="2" borderId="1" xfId="5" applyNumberFormat="1" applyFont="1" applyFill="1" applyBorder="1" applyAlignment="1">
      <alignment horizontal="right" vertical="center"/>
    </xf>
    <xf numFmtId="164" fontId="3" fillId="2" borderId="2" xfId="5" applyNumberFormat="1" applyFont="1" applyFill="1" applyBorder="1" applyAlignment="1">
      <alignment horizontal="right" vertical="center"/>
    </xf>
    <xf numFmtId="0" fontId="1" fillId="0" borderId="0" xfId="2" applyFont="1"/>
    <xf numFmtId="0" fontId="3" fillId="0" borderId="0" xfId="1" applyFont="1" applyAlignment="1">
      <alignment vertical="center"/>
    </xf>
    <xf numFmtId="0" fontId="3" fillId="0" borderId="0" xfId="1" applyFont="1" applyAlignment="1">
      <alignment horizontal="center" vertical="center"/>
    </xf>
    <xf numFmtId="164" fontId="3" fillId="0" borderId="0" xfId="1" applyNumberFormat="1" applyFont="1" applyAlignment="1">
      <alignment horizontal="center" vertical="center"/>
    </xf>
    <xf numFmtId="164" fontId="3" fillId="0" borderId="0" xfId="1" applyNumberFormat="1" applyFont="1" applyAlignment="1">
      <alignment horizontal="right" vertical="center"/>
    </xf>
    <xf numFmtId="0" fontId="1" fillId="0" borderId="0" xfId="1" applyFont="1" applyAlignment="1">
      <alignment vertical="center"/>
    </xf>
    <xf numFmtId="0" fontId="1" fillId="0" borderId="0" xfId="1" applyFont="1" applyAlignment="1">
      <alignment horizontal="center" vertical="center"/>
    </xf>
    <xf numFmtId="164" fontId="1" fillId="0" borderId="0" xfId="1" applyNumberFormat="1" applyFont="1" applyAlignment="1">
      <alignment horizontal="center" vertical="center"/>
    </xf>
    <xf numFmtId="164" fontId="1" fillId="0" borderId="0" xfId="1" applyNumberFormat="1" applyFont="1" applyAlignment="1">
      <alignment horizontal="right" vertical="center"/>
    </xf>
    <xf numFmtId="165" fontId="1" fillId="0" borderId="1" xfId="1" applyNumberFormat="1" applyFont="1" applyBorder="1" applyAlignment="1">
      <alignment vertical="center"/>
    </xf>
    <xf numFmtId="0" fontId="1" fillId="0" borderId="1" xfId="1" applyFont="1" applyBorder="1" applyAlignment="1">
      <alignment vertical="center"/>
    </xf>
    <xf numFmtId="0" fontId="1" fillId="0" borderId="1" xfId="1" applyFont="1" applyBorder="1" applyAlignment="1">
      <alignment horizontal="center" vertical="center"/>
    </xf>
    <xf numFmtId="164" fontId="1" fillId="0" borderId="1" xfId="1" applyNumberFormat="1" applyFont="1" applyBorder="1" applyAlignment="1">
      <alignment horizontal="right" vertical="center"/>
    </xf>
    <xf numFmtId="164" fontId="1" fillId="0" borderId="0" xfId="1" applyNumberFormat="1" applyFont="1" applyAlignment="1">
      <alignment vertical="center"/>
    </xf>
    <xf numFmtId="164" fontId="1" fillId="0" borderId="0" xfId="5" applyNumberFormat="1" applyFont="1" applyAlignment="1">
      <alignment horizontal="right" vertical="center"/>
    </xf>
    <xf numFmtId="164" fontId="1" fillId="0" borderId="0" xfId="5" applyNumberFormat="1" applyFont="1" applyAlignment="1">
      <alignment horizontal="center" vertical="center"/>
    </xf>
    <xf numFmtId="164" fontId="1" fillId="2" borderId="0" xfId="1" applyNumberFormat="1" applyFont="1" applyFill="1" applyAlignment="1">
      <alignment horizontal="right" vertical="center"/>
    </xf>
    <xf numFmtId="164" fontId="3" fillId="2" borderId="0" xfId="1" applyNumberFormat="1" applyFont="1" applyFill="1" applyAlignment="1">
      <alignment horizontal="right" vertical="center"/>
    </xf>
    <xf numFmtId="0" fontId="3" fillId="0" borderId="0" xfId="1" quotePrefix="1" applyFont="1" applyAlignment="1">
      <alignment vertical="center"/>
    </xf>
    <xf numFmtId="164" fontId="3" fillId="0" borderId="0" xfId="1" applyNumberFormat="1" applyFont="1" applyAlignment="1">
      <alignment vertical="center"/>
    </xf>
    <xf numFmtId="164" fontId="3" fillId="2" borderId="1" xfId="1" applyNumberFormat="1" applyFont="1" applyFill="1" applyBorder="1" applyAlignment="1">
      <alignment horizontal="right" vertical="center"/>
    </xf>
    <xf numFmtId="164" fontId="3" fillId="0" borderId="1" xfId="1" applyNumberFormat="1" applyFont="1" applyBorder="1" applyAlignment="1">
      <alignment horizontal="right" vertical="center"/>
    </xf>
    <xf numFmtId="164" fontId="3" fillId="2" borderId="2" xfId="1" applyNumberFormat="1" applyFont="1" applyFill="1" applyBorder="1" applyAlignment="1">
      <alignment horizontal="right" vertical="center"/>
    </xf>
    <xf numFmtId="164" fontId="3" fillId="0" borderId="2" xfId="1" applyNumberFormat="1" applyFont="1" applyBorder="1" applyAlignment="1">
      <alignment horizontal="right" vertical="center"/>
    </xf>
    <xf numFmtId="165" fontId="3" fillId="0" borderId="0" xfId="2" applyNumberFormat="1" applyFont="1" applyAlignment="1">
      <alignment vertical="top"/>
    </xf>
    <xf numFmtId="165" fontId="3" fillId="0" borderId="0" xfId="2" applyNumberFormat="1" applyFont="1" applyAlignment="1">
      <alignment horizontal="center" vertical="top"/>
    </xf>
    <xf numFmtId="0" fontId="3" fillId="0" borderId="1" xfId="1" applyFont="1" applyBorder="1" applyAlignment="1">
      <alignment vertical="center"/>
    </xf>
    <xf numFmtId="164" fontId="3" fillId="0" borderId="1" xfId="1" applyNumberFormat="1" applyFont="1" applyBorder="1" applyAlignment="1">
      <alignment vertical="center"/>
    </xf>
    <xf numFmtId="164" fontId="3" fillId="2" borderId="0" xfId="1" applyNumberFormat="1" applyFont="1" applyFill="1" applyAlignment="1">
      <alignment horizontal="center" vertical="center"/>
    </xf>
    <xf numFmtId="164" fontId="3" fillId="0" borderId="0" xfId="3" applyNumberFormat="1" applyFont="1" applyFill="1" applyAlignment="1">
      <alignment horizontal="right" vertical="center"/>
    </xf>
    <xf numFmtId="164" fontId="3" fillId="2" borderId="0" xfId="3" applyNumberFormat="1" applyFont="1" applyFill="1" applyAlignment="1">
      <alignment horizontal="right" vertical="center"/>
    </xf>
    <xf numFmtId="164" fontId="3" fillId="0" borderId="0" xfId="3" applyNumberFormat="1" applyFont="1" applyFill="1" applyBorder="1" applyAlignment="1">
      <alignment vertical="center"/>
    </xf>
    <xf numFmtId="164" fontId="3" fillId="0" borderId="0" xfId="3" applyNumberFormat="1" applyFont="1" applyFill="1" applyBorder="1" applyAlignment="1">
      <alignment horizontal="right" vertical="center"/>
    </xf>
    <xf numFmtId="164" fontId="3" fillId="2" borderId="0" xfId="3" applyNumberFormat="1" applyFont="1" applyFill="1" applyBorder="1" applyAlignment="1">
      <alignment horizontal="right" vertical="center"/>
    </xf>
    <xf numFmtId="0" fontId="3" fillId="0" borderId="0" xfId="4" applyFont="1" applyAlignment="1">
      <alignment vertical="center"/>
    </xf>
    <xf numFmtId="164" fontId="3" fillId="2" borderId="1" xfId="3" applyNumberFormat="1" applyFont="1" applyFill="1" applyBorder="1" applyAlignment="1">
      <alignment horizontal="right" vertical="center"/>
    </xf>
    <xf numFmtId="164" fontId="3" fillId="0" borderId="1" xfId="3" applyNumberFormat="1" applyFont="1" applyFill="1" applyBorder="1" applyAlignment="1">
      <alignment horizontal="right" vertical="center"/>
    </xf>
    <xf numFmtId="0" fontId="3" fillId="0" borderId="1" xfId="1" applyFont="1" applyBorder="1" applyAlignment="1">
      <alignment horizontal="center" vertical="center"/>
    </xf>
    <xf numFmtId="164" fontId="3" fillId="0" borderId="1" xfId="1" applyNumberFormat="1" applyFont="1" applyBorder="1" applyAlignment="1">
      <alignment horizontal="center" vertical="center"/>
    </xf>
    <xf numFmtId="37" fontId="3" fillId="0" borderId="0" xfId="1" applyNumberFormat="1" applyFont="1" applyAlignment="1">
      <alignment horizontal="center" vertical="center"/>
    </xf>
    <xf numFmtId="0" fontId="3" fillId="0" borderId="0" xfId="5" applyFont="1" applyAlignment="1">
      <alignment vertical="center"/>
    </xf>
    <xf numFmtId="164" fontId="3" fillId="2" borderId="0" xfId="1" applyNumberFormat="1" applyFont="1" applyFill="1" applyAlignment="1">
      <alignment vertical="center"/>
    </xf>
    <xf numFmtId="164" fontId="3" fillId="0" borderId="0" xfId="6" applyNumberFormat="1" applyFont="1" applyAlignment="1">
      <alignment horizontal="right" vertical="center"/>
    </xf>
    <xf numFmtId="164" fontId="3" fillId="2" borderId="2" xfId="6" applyNumberFormat="1" applyFont="1" applyFill="1" applyBorder="1" applyAlignment="1">
      <alignment horizontal="right" vertical="center"/>
    </xf>
    <xf numFmtId="164" fontId="3" fillId="0" borderId="2" xfId="6" applyNumberFormat="1" applyFont="1" applyBorder="1" applyAlignment="1">
      <alignment horizontal="right" vertical="center"/>
    </xf>
    <xf numFmtId="0" fontId="3" fillId="0" borderId="0" xfId="7" applyFont="1" applyAlignment="1">
      <alignment vertical="center"/>
    </xf>
    <xf numFmtId="164" fontId="3" fillId="0" borderId="0" xfId="6" applyNumberFormat="1" applyFont="1" applyAlignment="1">
      <alignment vertical="center"/>
    </xf>
    <xf numFmtId="164" fontId="3" fillId="2" borderId="0" xfId="6" applyNumberFormat="1" applyFont="1" applyFill="1" applyAlignment="1">
      <alignment vertical="center"/>
    </xf>
    <xf numFmtId="164" fontId="3" fillId="2" borderId="1" xfId="6" applyNumberFormat="1" applyFont="1" applyFill="1" applyBorder="1" applyAlignment="1">
      <alignment vertical="center"/>
    </xf>
    <xf numFmtId="164" fontId="3" fillId="0" borderId="1" xfId="6" applyNumberFormat="1" applyFont="1" applyBorder="1" applyAlignment="1">
      <alignment vertical="center"/>
    </xf>
    <xf numFmtId="164" fontId="3" fillId="2" borderId="1" xfId="6" applyNumberFormat="1" applyFont="1" applyFill="1" applyBorder="1" applyAlignment="1">
      <alignment horizontal="right" vertical="center"/>
    </xf>
    <xf numFmtId="164" fontId="3" fillId="2" borderId="1" xfId="1" applyNumberFormat="1" applyFont="1" applyFill="1" applyBorder="1" applyAlignment="1">
      <alignment vertical="center"/>
    </xf>
    <xf numFmtId="164" fontId="3" fillId="2" borderId="2" xfId="1" applyNumberFormat="1" applyFont="1" applyFill="1" applyBorder="1" applyAlignment="1">
      <alignment vertical="center"/>
    </xf>
    <xf numFmtId="164" fontId="3" fillId="0" borderId="2" xfId="1" applyNumberFormat="1" applyFont="1" applyBorder="1" applyAlignment="1">
      <alignment vertical="center"/>
    </xf>
    <xf numFmtId="164" fontId="10" fillId="0" borderId="2" xfId="4" applyNumberFormat="1" applyFont="1" applyFill="1" applyBorder="1" applyAlignment="1">
      <alignment horizontal="right" vertical="center"/>
    </xf>
    <xf numFmtId="164" fontId="10" fillId="2" borderId="2" xfId="4" applyNumberFormat="1" applyFont="1" applyFill="1" applyBorder="1" applyAlignment="1">
      <alignment horizontal="right" vertical="center"/>
    </xf>
    <xf numFmtId="164" fontId="1" fillId="0" borderId="1" xfId="1" applyNumberFormat="1" applyFont="1" applyBorder="1" applyAlignment="1">
      <alignment horizontal="center" vertical="center"/>
    </xf>
    <xf numFmtId="164" fontId="1" fillId="0" borderId="1" xfId="5" applyNumberFormat="1" applyFont="1" applyFill="1" applyBorder="1" applyAlignment="1">
      <alignment horizontal="center" vertical="center"/>
    </xf>
    <xf numFmtId="164" fontId="9" fillId="0" borderId="1" xfId="4" applyNumberFormat="1" applyFont="1" applyFill="1" applyBorder="1" applyAlignment="1">
      <alignment horizontal="center" vertical="center"/>
    </xf>
    <xf numFmtId="165" fontId="3" fillId="0" borderId="0" xfId="2" applyNumberFormat="1" applyFont="1" applyFill="1" applyAlignment="1">
      <alignment horizontal="center" vertical="center"/>
    </xf>
    <xf numFmtId="164" fontId="10" fillId="0" borderId="0" xfId="2" applyNumberFormat="1" applyFont="1" applyFill="1" applyAlignment="1">
      <alignment horizontal="center" vertical="center"/>
    </xf>
    <xf numFmtId="165" fontId="10" fillId="0" borderId="0" xfId="2" applyNumberFormat="1" applyFont="1" applyFill="1" applyAlignment="1">
      <alignment horizontal="right" vertical="center"/>
    </xf>
    <xf numFmtId="164" fontId="10" fillId="0" borderId="0" xfId="2" applyNumberFormat="1" applyFont="1" applyFill="1" applyAlignment="1">
      <alignment horizontal="right" vertical="center"/>
    </xf>
    <xf numFmtId="43" fontId="3" fillId="0" borderId="0" xfId="15" applyFont="1" applyAlignment="1">
      <alignment vertical="center"/>
    </xf>
    <xf numFmtId="3" fontId="3" fillId="0" borderId="0" xfId="1" applyNumberFormat="1" applyFont="1" applyAlignment="1">
      <alignment vertical="center"/>
    </xf>
    <xf numFmtId="43" fontId="3" fillId="0" borderId="0" xfId="1" applyNumberFormat="1" applyFont="1" applyAlignment="1">
      <alignment vertical="center"/>
    </xf>
    <xf numFmtId="170" fontId="3" fillId="0" borderId="0" xfId="15" applyNumberFormat="1" applyFont="1" applyAlignment="1">
      <alignment vertical="center"/>
    </xf>
    <xf numFmtId="164" fontId="1" fillId="0" borderId="1" xfId="1" applyNumberFormat="1" applyFont="1" applyBorder="1" applyAlignment="1">
      <alignment horizontal="center" vertical="center"/>
    </xf>
    <xf numFmtId="164" fontId="1" fillId="0" borderId="1" xfId="5" applyNumberFormat="1" applyFont="1" applyFill="1" applyBorder="1" applyAlignment="1">
      <alignment horizontal="center" vertical="top"/>
    </xf>
    <xf numFmtId="164" fontId="1" fillId="0" borderId="1" xfId="5" applyNumberFormat="1" applyFont="1" applyFill="1" applyBorder="1" applyAlignment="1">
      <alignment horizontal="center" vertical="center"/>
    </xf>
    <xf numFmtId="164" fontId="9" fillId="0" borderId="1" xfId="4" applyNumberFormat="1" applyFont="1" applyFill="1" applyBorder="1" applyAlignment="1">
      <alignment horizontal="center" vertical="center"/>
    </xf>
    <xf numFmtId="165" fontId="3" fillId="0" borderId="0" xfId="2" applyNumberFormat="1" applyFont="1" applyFill="1" applyAlignment="1">
      <alignment horizontal="center" vertical="center"/>
    </xf>
  </cellXfs>
  <cellStyles count="16">
    <cellStyle name="Comma" xfId="15" builtinId="3"/>
    <cellStyle name="Comma 10" xfId="3" xr:uid="{FBE78A4A-730D-4F69-B1F0-A7F725BE6B5E}"/>
    <cellStyle name="Comma 12" xfId="11" xr:uid="{FD201F76-8A6B-4169-934E-5ED7F9BC2729}"/>
    <cellStyle name="Comma 2 2" xfId="9" xr:uid="{7D69285C-0D63-4C6C-A49F-13E790518E4D}"/>
    <cellStyle name="Comma 2 5 2" xfId="14" xr:uid="{CD6CD22D-F3F1-4A3D-B0FB-0C5EABA5F3B8}"/>
    <cellStyle name="Normal" xfId="0" builtinId="0"/>
    <cellStyle name="Normal 10" xfId="2" xr:uid="{AA98459E-B5CF-4EF8-9DEF-548F77D3C427}"/>
    <cellStyle name="Normal 2" xfId="7" xr:uid="{B9294BA6-59ED-4D85-A89B-37B5443AACA2}"/>
    <cellStyle name="Normal 2 2 2 8" xfId="13" xr:uid="{BB028707-64C6-4E9A-B83A-97CEFC63D09E}"/>
    <cellStyle name="Normal 29" xfId="8" xr:uid="{332E4BEF-1560-4220-8556-E9FA034876BC}"/>
    <cellStyle name="Normal 3_CF MNR Q1 10 2" xfId="10" xr:uid="{D14DBF02-6885-414F-A881-86222ACE5C0D}"/>
    <cellStyle name="Normal 4" xfId="1" xr:uid="{11508065-507A-4715-AE68-4810423DDF3E}"/>
    <cellStyle name="Normal 4 2 2" xfId="4" xr:uid="{6B2E8118-315C-474A-8213-84493A0DAD67}"/>
    <cellStyle name="Normal 4 4" xfId="12" xr:uid="{C024C67D-CB22-43C7-A4EE-DBC57748548C}"/>
    <cellStyle name="Normal 4 5 2" xfId="5" xr:uid="{432D49AD-A21D-4F91-9D69-21A480932866}"/>
    <cellStyle name="Normal 6 2" xfId="6" xr:uid="{15BA1961-5260-491F-A17A-F52A34E81754}"/>
  </cellStyles>
  <dxfs count="0"/>
  <tableStyles count="0" defaultTableStyle="TableStyleMedium2" defaultPivotStyle="PivotStyleLight16"/>
  <colors>
    <mruColors>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alcChain" Target="calcChain.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proenth-my.sharepoint.com/Documents%20and%20Settings/phanumat/Desktop/Traffic%20Corner/Dream%20Media/Audit%20paper/Q2_07/sunisa/MANAGER/Q2/Audit%20paper/Q%202'06/Documents%20and%20Settings/nuttinee/My%20Documents/Westpac/October9900_nch.xls?528DC08B" TargetMode="External"/><Relationship Id="rId1" Type="http://schemas.openxmlformats.org/officeDocument/2006/relationships/externalLinkPath" Target="file:///\\528DC08B\October9900_nch.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fofs3003\vol1\TAX\E\EEI66759\ElronDCF2.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https://proenth-my.sharepoint.com/Documents%20and%20Settings/phanumat/Desktop/Traffic%20Corner/Dream%20Media/Audit%20paper/Q2_07/sunisa/MANAGER/Q2/Audit%20paper/Q%202'06/Documents%20and%20Settings/nuttinee/My%20Documents/Clients/Westpac/October9900_nch.xls?F935B737" TargetMode="External"/><Relationship Id="rId1" Type="http://schemas.openxmlformats.org/officeDocument/2006/relationships/externalLinkPath" Target="file:///\\F935B737\October9900_nch.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Documents%20and%20Settings\phanumat\Desktop\Traffic%20Corner\Dream%20Media\Audit%20paper\Q2_07\sunisa\MANAGER\Q2\Audit%20paper\Q%202'06\Documents%20and%20Settings\nuttinee\My%20Documents\Clients\Westpac\October9900_nch.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fofs3003\vol1\JOBS\NXTREND\GORE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Documents%20and%20Settings\phanumat\Desktop\Traffic%20Corner\Dream%20Media\Audit%20paper\Q2_07\sunisa\MANAGER\Q2\Audit%20paper\Q%202'06\Documents%20and%20Settings\nuttinee\My%20Documents\Westpac\October9900_nc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enth-my.sharepoint.com/shares/shares/TEMP/MODE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enth-my.sharepoint.com/shares/TEMP/MOD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hares\TEMP\MODE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EV"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FINANCIA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1%20%20Rin\aa\tcrt\client\non%20taxabl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TEMP\MOD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
      <sheetName val="PL"/>
      <sheetName val="A-100"/>
      <sheetName val="B-100"/>
      <sheetName val="B-100 Conclude"/>
      <sheetName val="B-102"/>
      <sheetName val="B-200"/>
      <sheetName val="B-201"/>
      <sheetName val="D-100"/>
      <sheetName val="D-200"/>
      <sheetName val="D-300"/>
      <sheetName val="D-400"/>
      <sheetName val="H-100"/>
      <sheetName val="O-100"/>
      <sheetName val="O-200"/>
      <sheetName val="I-100"/>
      <sheetName val="I-100 Conclude"/>
      <sheetName val="I-104 ap confirm control"/>
      <sheetName val="I-200"/>
      <sheetName val="I-200 Conclude"/>
      <sheetName val="J-100"/>
      <sheetName val="K-100"/>
      <sheetName val="L-100"/>
      <sheetName val="L-200"/>
      <sheetName val="L-300"/>
      <sheetName val="L-400"/>
      <sheetName val="L-500"/>
      <sheetName val="M-100"/>
      <sheetName val="M-200"/>
      <sheetName val="N-100"/>
      <sheetName val="N-100 Conclude"/>
      <sheetName val="N-101"/>
      <sheetName val="PA-100"/>
      <sheetName val="PA-100 Conclude"/>
      <sheetName val="PA-102"/>
      <sheetName val="PA-103"/>
      <sheetName val="PA-103.1"/>
      <sheetName val="PA-200"/>
      <sheetName val="PB-100"/>
      <sheetName val="PD-100"/>
      <sheetName val="RCLS"/>
      <sheetName val="Unadjusted"/>
      <sheetName val="PD-101"/>
      <sheetName val="Review Accrue"/>
      <sheetName val="A"/>
      <sheetName val="salary"/>
      <sheetName val="Prepaid Exp"/>
      <sheetName val="Adjust"/>
      <sheetName val="FixedAsset"/>
      <sheetName val="Sheet1"/>
      <sheetName val="Deposit"/>
      <sheetName val="Current"/>
      <sheetName val="JAN"/>
      <sheetName val="FEB"/>
      <sheetName val="MAR"/>
      <sheetName val="APR"/>
      <sheetName val="MAY"/>
      <sheetName val="JUN"/>
      <sheetName val="JULY"/>
      <sheetName val="AUG"/>
      <sheetName val="SEP"/>
      <sheetName val="OCT"/>
      <sheetName val="NOV"/>
      <sheetName val="D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V"/>
      <sheetName val="MAIN"/>
      <sheetName val="EDIT DATA"/>
      <sheetName val="SAP Acct Name"/>
      <sheetName val="Hyperion Acct"/>
      <sheetName val="EDIT_DATA"/>
      <sheetName val="SAP_Acct_Name"/>
      <sheetName val="Hyperion_Acct"/>
    </sheetNames>
    <sheetDataSet>
      <sheetData sheetId="0"/>
      <sheetData sheetId="1" refreshError="1"/>
      <sheetData sheetId="2" refreshError="1"/>
      <sheetData sheetId="3" refreshError="1"/>
      <sheetData sheetId="4" refreshError="1"/>
      <sheetData sheetId="5"/>
      <sheetData sheetId="6"/>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salary"/>
      <sheetName val="Review Accrue"/>
      <sheetName val="Prepaid Exp"/>
      <sheetName val="Adjust"/>
      <sheetName val="FixedAsset"/>
      <sheetName val="Sheet1"/>
      <sheetName val="Deposit"/>
      <sheetName val="Current"/>
      <sheetName val="BS"/>
      <sheetName val="PL"/>
      <sheetName val="A-100"/>
      <sheetName val="B-100"/>
      <sheetName val="B-100 Conclude"/>
      <sheetName val="B-102"/>
      <sheetName val="B-200"/>
      <sheetName val="B-201"/>
      <sheetName val="D-100"/>
      <sheetName val="D-200"/>
      <sheetName val="D-300"/>
      <sheetName val="D-400"/>
      <sheetName val="H-100"/>
      <sheetName val="O-100"/>
      <sheetName val="O-200"/>
      <sheetName val="I-100"/>
      <sheetName val="I-100 Conclude"/>
      <sheetName val="I-104 ap confirm control"/>
      <sheetName val="I-200"/>
      <sheetName val="I-200 Conclude"/>
      <sheetName val="J-100"/>
      <sheetName val="K-100"/>
      <sheetName val="L-100"/>
      <sheetName val="L-200"/>
      <sheetName val="L-300"/>
      <sheetName val="L-400"/>
      <sheetName val="L-500"/>
      <sheetName val="M-100"/>
      <sheetName val="M-200"/>
      <sheetName val="N-100"/>
      <sheetName val="N-100 Conclude"/>
      <sheetName val="N-101"/>
      <sheetName val="PA-100"/>
      <sheetName val="PA-100 Conclude"/>
      <sheetName val="PA-102"/>
      <sheetName val="PA-103"/>
      <sheetName val="PA-103.1"/>
      <sheetName val="PA-200"/>
      <sheetName val="PB-100"/>
      <sheetName val="PD-100"/>
      <sheetName val="RCLS"/>
      <sheetName val="Unadjusted"/>
      <sheetName val="PD-101"/>
      <sheetName val="AGING LOCAL"/>
      <sheetName val="Newspaper"/>
      <sheetName val="Formular"/>
      <sheetName val="Non-Statistical Sampling Master"/>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salary"/>
      <sheetName val="Review Accrue"/>
      <sheetName val="Prepaid Exp"/>
      <sheetName val="Adjust"/>
      <sheetName val="FixedAsset"/>
      <sheetName val="Sheet1"/>
      <sheetName val="Deposit"/>
      <sheetName val="Current"/>
      <sheetName val="BS"/>
      <sheetName val="PL"/>
      <sheetName val="A-100"/>
      <sheetName val="B-100"/>
      <sheetName val="B-100 Conclude"/>
      <sheetName val="B-102"/>
      <sheetName val="B-200"/>
      <sheetName val="B-201"/>
      <sheetName val="D-100"/>
      <sheetName val="D-200"/>
      <sheetName val="D-300"/>
      <sheetName val="D-400"/>
      <sheetName val="H-100"/>
      <sheetName val="O-100"/>
      <sheetName val="O-200"/>
      <sheetName val="I-100"/>
      <sheetName val="I-100 Conclude"/>
      <sheetName val="I-104 ap confirm control"/>
      <sheetName val="I-200"/>
      <sheetName val="I-200 Conclude"/>
      <sheetName val="J-100"/>
      <sheetName val="K-100"/>
      <sheetName val="L-100"/>
      <sheetName val="L-200"/>
      <sheetName val="L-300"/>
      <sheetName val="L-400"/>
      <sheetName val="L-500"/>
      <sheetName val="M-100"/>
      <sheetName val="M-200"/>
      <sheetName val="N-100"/>
      <sheetName val="N-100 Conclude"/>
      <sheetName val="N-101"/>
      <sheetName val="PA-100"/>
      <sheetName val="PA-100 Conclude"/>
      <sheetName val="PA-102"/>
      <sheetName val="PA-103"/>
      <sheetName val="PA-103.1"/>
      <sheetName val="PA-200"/>
      <sheetName val="PB-100"/>
      <sheetName val="PD-100"/>
      <sheetName val="RCLS"/>
      <sheetName val="Unadjusted"/>
      <sheetName val="PD-101"/>
      <sheetName val="AGING LOCAL"/>
      <sheetName val="Newspaper"/>
      <sheetName val="Formular"/>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V"/>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
      <sheetName val="PL"/>
      <sheetName val="A-100"/>
      <sheetName val="B-100"/>
      <sheetName val="B-100 Conclude"/>
      <sheetName val="B-102"/>
      <sheetName val="B-200"/>
      <sheetName val="B-201"/>
      <sheetName val="D-100"/>
      <sheetName val="D-200"/>
      <sheetName val="D-300"/>
      <sheetName val="D-400"/>
      <sheetName val="H-100"/>
      <sheetName val="O-100"/>
      <sheetName val="O-200"/>
      <sheetName val="I-100"/>
      <sheetName val="I-100 Conclude"/>
      <sheetName val="I-104 ap confirm control"/>
      <sheetName val="I-200"/>
      <sheetName val="I-200 Conclude"/>
      <sheetName val="J-100"/>
      <sheetName val="K-100"/>
      <sheetName val="L-100"/>
      <sheetName val="L-200"/>
      <sheetName val="L-300"/>
      <sheetName val="L-400"/>
      <sheetName val="L-500"/>
      <sheetName val="M-100"/>
      <sheetName val="M-200"/>
      <sheetName val="N-100"/>
      <sheetName val="N-100 Conclude"/>
      <sheetName val="N-101"/>
      <sheetName val="PA-100"/>
      <sheetName val="PA-100 Conclude"/>
      <sheetName val="PA-102"/>
      <sheetName val="PA-103"/>
      <sheetName val="PA-103.1"/>
      <sheetName val="PA-200"/>
      <sheetName val="PB-100"/>
      <sheetName val="PD-100"/>
      <sheetName val="RCLS"/>
      <sheetName val="Unadjusted"/>
      <sheetName val="PD-101"/>
      <sheetName val="Review Accrue"/>
      <sheetName val="A"/>
      <sheetName val="salary"/>
      <sheetName val="Prepaid Exp"/>
      <sheetName val="Adjust"/>
      <sheetName val="FixedAsset"/>
      <sheetName val="Sheet1"/>
      <sheetName val="Deposit"/>
      <sheetName val="Current"/>
      <sheetName val="JAN"/>
      <sheetName val="FEB"/>
      <sheetName val="MAR"/>
      <sheetName val="APR"/>
      <sheetName val="MAY"/>
      <sheetName val="JUN"/>
      <sheetName val="JULY"/>
      <sheetName val="AUG"/>
      <sheetName val="SEP"/>
      <sheetName val="OCT"/>
      <sheetName val="NOV"/>
      <sheetName val="D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gIS"/>
      <sheetName val="TargBSCF"/>
      <sheetName val="TargDCF"/>
      <sheetName val="Inputs"/>
      <sheetName val="Assum"/>
      <sheetName val="OpBS"/>
      <sheetName val="IS"/>
      <sheetName val="BSCF"/>
      <sheetName val="Ratios"/>
      <sheetName val="AcqIS"/>
      <sheetName val="AcqBSCF"/>
      <sheetName val="AcqRat"/>
      <sheetName val="TargRat"/>
      <sheetName val="AcqDCF1"/>
      <sheetName val="AcqDCF2"/>
      <sheetName val="TargDCF1"/>
      <sheetName val="TargDCF2"/>
      <sheetName val="CashAcq"/>
      <sheetName val="LBO Assum"/>
      <sheetName val="LBO IS"/>
      <sheetName val="LBO  BSCF"/>
      <sheetName val="LBO Ratios"/>
      <sheetName val="LBO Returns"/>
      <sheetName val="Contrib"/>
      <sheetName val="Presentation&gt;&gt;&gt;"/>
      <sheetName val="PMO"/>
      <sheetName val="TargFin"/>
      <sheetName val="ValMatrix"/>
      <sheetName val="CashAcqOutput"/>
      <sheetName val="PF EPS1"/>
      <sheetName val="PF EPS2"/>
      <sheetName val="PF Ratios"/>
      <sheetName val="StckPrc1"/>
      <sheetName val="StckPrc2"/>
      <sheetName val="Summary"/>
      <sheetName val="BS|CF"/>
      <sheetName val="Output&gt;&gt;"/>
      <sheetName val="SummaryCases"/>
      <sheetName val="Summary FS"/>
      <sheetName val="Sources and Uses"/>
      <sheetName val="Acc Dil"/>
      <sheetName val="Cash Acc Dil"/>
      <sheetName val="Summary Credit Stats"/>
      <sheetName val="Summary Debt Paydown"/>
      <sheetName val="Growth Analysis"/>
      <sheetName val="Conv Returns Summary"/>
      <sheetName val="Class A Returns Summary"/>
      <sheetName val="Stk Price Acc Dil"/>
      <sheetName val="Pro Forma&gt;&gt;"/>
      <sheetName val="Convertible Returns"/>
      <sheetName val="Class A Returns"/>
      <sheetName val="PIK Returns"/>
      <sheetName val="99 and LTM PF"/>
      <sheetName val="Hawk&gt;&gt;"/>
      <sheetName val="Midway&gt;&gt;"/>
      <sheetName val="TargIS £"/>
      <sheetName val="TargBSCF £"/>
      <sheetName val="TargIS $"/>
      <sheetName val="TargBSCF $"/>
      <sheetName val="TargIS-Adj"/>
      <sheetName val="TargBSCF-Adj"/>
      <sheetName val="AerospaceISMonthly"/>
      <sheetName val="WholeTargetISMonthly"/>
      <sheetName val="--NOT USED--"/>
      <sheetName val="Price"/>
      <sheetName val="Setup"/>
      <sheetName val="Pro Forma"/>
      <sheetName val="increm pf"/>
      <sheetName val="Prepayment Penalty"/>
      <sheetName val="Sheet1"/>
      <sheetName val="LBOReturns"/>
      <sheetName val="AcqB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gIS"/>
      <sheetName val="TargBSCF"/>
      <sheetName val="TargDCF"/>
      <sheetName val="Inputs"/>
      <sheetName val="Assum"/>
      <sheetName val="OpBS"/>
      <sheetName val="IS"/>
      <sheetName val="BSCF"/>
      <sheetName val="Ratios"/>
      <sheetName val="AcqIS"/>
      <sheetName val="AcqBSCF"/>
      <sheetName val="AcqRat"/>
      <sheetName val="TargRat"/>
      <sheetName val="AcqDCF1"/>
      <sheetName val="AcqDCF2"/>
      <sheetName val="TargDCF1"/>
      <sheetName val="TargDCF2"/>
      <sheetName val="CashAcq"/>
      <sheetName val="LBO Assum"/>
      <sheetName val="LBO IS"/>
      <sheetName val="LBO  BSCF"/>
      <sheetName val="LBO Ratios"/>
      <sheetName val="LBO Returns"/>
      <sheetName val="Contrib"/>
      <sheetName val="Presentation&gt;&gt;&gt;"/>
      <sheetName val="PMO"/>
      <sheetName val="TargFin"/>
      <sheetName val="ValMatrix"/>
      <sheetName val="CashAcqOutput"/>
      <sheetName val="PF EPS1"/>
      <sheetName val="PF EPS2"/>
      <sheetName val="PF Ratios"/>
      <sheetName val="StckPrc1"/>
      <sheetName val="StckPrc2"/>
      <sheetName val="Summary"/>
      <sheetName val="BS|CF"/>
      <sheetName val="Output&gt;&gt;"/>
      <sheetName val="SummaryCases"/>
      <sheetName val="Summary FS"/>
      <sheetName val="Sources and Uses"/>
      <sheetName val="Acc Dil"/>
      <sheetName val="Cash Acc Dil"/>
      <sheetName val="Summary Credit Stats"/>
      <sheetName val="Summary Debt Paydown"/>
      <sheetName val="Growth Analysis"/>
      <sheetName val="Conv Returns Summary"/>
      <sheetName val="Class A Returns Summary"/>
      <sheetName val="Stk Price Acc Dil"/>
      <sheetName val="Pro Forma&gt;&gt;"/>
      <sheetName val="Convertible Returns"/>
      <sheetName val="Class A Returns"/>
      <sheetName val="PIK Returns"/>
      <sheetName val="99 and LTM PF"/>
      <sheetName val="Hawk&gt;&gt;"/>
      <sheetName val="Midway&gt;&gt;"/>
      <sheetName val="TargIS £"/>
      <sheetName val="TargBSCF £"/>
      <sheetName val="TargIS $"/>
      <sheetName val="TargBSCF $"/>
      <sheetName val="TargIS-Adj"/>
      <sheetName val="TargBSCF-Adj"/>
      <sheetName val="AerospaceISMonthly"/>
      <sheetName val="WholeTargetISMonthly"/>
      <sheetName val="--NOT USED--"/>
      <sheetName val="Price"/>
      <sheetName val="Setup"/>
      <sheetName val="Pro Forma"/>
      <sheetName val="increm pf"/>
      <sheetName val="Prepayment Penalty"/>
      <sheetName val="Sheet1"/>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gIS"/>
      <sheetName val="TargBSCF"/>
      <sheetName val="TargDCF"/>
      <sheetName val="Inputs"/>
      <sheetName val="Assum"/>
      <sheetName val="OpBS"/>
      <sheetName val="IS"/>
      <sheetName val="BSCF"/>
      <sheetName val="Ratios"/>
      <sheetName val="AcqIS"/>
      <sheetName val="AcqBSCF"/>
      <sheetName val="AcqRat"/>
      <sheetName val="TargRat"/>
      <sheetName val="AcqDCF1"/>
      <sheetName val="AcqDCF2"/>
      <sheetName val="TargDCF1"/>
      <sheetName val="TargDCF2"/>
      <sheetName val="CashAcq"/>
      <sheetName val="LBO Assum"/>
      <sheetName val="LBO IS"/>
      <sheetName val="LBO  BSCF"/>
      <sheetName val="LBO Ratios"/>
      <sheetName val="LBO Returns"/>
      <sheetName val="Contrib"/>
      <sheetName val="Presentation&gt;&gt;&gt;"/>
      <sheetName val="PMO"/>
      <sheetName val="TargFin"/>
      <sheetName val="ValMatrix"/>
      <sheetName val="CashAcqOutput"/>
      <sheetName val="PF EPS1"/>
      <sheetName val="PF EPS2"/>
      <sheetName val="PF Ratios"/>
      <sheetName val="StckPrc1"/>
      <sheetName val="StckPrc2"/>
      <sheetName val="Summary"/>
      <sheetName val="BS|CF"/>
      <sheetName val="Output&gt;&gt;"/>
      <sheetName val="SummaryCases"/>
      <sheetName val="Summary FS"/>
      <sheetName val="Sources and Uses"/>
      <sheetName val="Acc Dil"/>
      <sheetName val="Cash Acc Dil"/>
      <sheetName val="Summary Credit Stats"/>
      <sheetName val="Summary Debt Paydown"/>
      <sheetName val="Growth Analysis"/>
      <sheetName val="Conv Returns Summary"/>
      <sheetName val="Class A Returns Summary"/>
      <sheetName val="Stk Price Acc Dil"/>
      <sheetName val="Pro Forma&gt;&gt;"/>
      <sheetName val="Convertible Returns"/>
      <sheetName val="Class A Returns"/>
      <sheetName val="PIK Returns"/>
      <sheetName val="99 and LTM PF"/>
      <sheetName val="Hawk&gt;&gt;"/>
      <sheetName val="Midway&gt;&gt;"/>
      <sheetName val="TargIS £"/>
      <sheetName val="TargBSCF £"/>
      <sheetName val="TargIS $"/>
      <sheetName val="TargBSCF $"/>
      <sheetName val="TargIS-Adj"/>
      <sheetName val="TargBSCF-Adj"/>
      <sheetName val="AerospaceISMonthly"/>
      <sheetName val="WholeTargetISMonthly"/>
      <sheetName val="--NOT USED--"/>
      <sheetName val="Price"/>
      <sheetName val="Setup"/>
      <sheetName val="Pro Forma"/>
      <sheetName val="increm pf"/>
      <sheetName val="Prepayment Penalty"/>
      <sheetName val="Sheet1"/>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V"/>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NCIAL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
      <sheetName val="5xxxxx"/>
      <sheetName val="64xxxx"/>
      <sheetName val="12.31.01"/>
      <sheetName val="#REF"/>
      <sheetName val="REPORT"/>
      <sheetName val="Trial Balance"/>
      <sheetName val="vouch"/>
      <sheetName val="FIN TB_SI"/>
      <sheetName val="Prft&amp;Loss"/>
      <sheetName val="_FS1220"/>
      <sheetName val="_FS1610"/>
      <sheetName val="_FS1710"/>
      <sheetName val="12_31_01"/>
      <sheetName val="Trial_Balance"/>
      <sheetName val="FIN_TB_SI"/>
      <sheetName val="Accruals &amp; Prepayments "/>
      <sheetName val="Expenses"/>
      <sheetName val="BALANCE SHEET "/>
      <sheetName val="คีย์ข้อมูลรายละเอียดต่างๆ"/>
      <sheetName val="stat local"/>
      <sheetName val="ลูกหนี้_เก่า_"/>
      <sheetName val="DPLA"/>
      <sheetName val="DealerData"/>
      <sheetName val="Wkgs_BS Lead"/>
      <sheetName val="DEP12"/>
      <sheetName val="V310"/>
      <sheetName val="TB"/>
      <sheetName val="Accruals_&amp;_Prepayments_"/>
      <sheetName val="STart"/>
      <sheetName val="Total 01'05"/>
      <sheetName val="仕様2"/>
      <sheetName val="Investments"/>
      <sheetName val="43"/>
      <sheetName val="AA-1"/>
      <sheetName val="PS-1995"/>
      <sheetName val="กราฟ"/>
      <sheetName val="10-1 Media"/>
      <sheetName val="10-cut"/>
      <sheetName val="様式B-15"/>
      <sheetName val="VBMON"/>
      <sheetName val="30"/>
      <sheetName val="STATEMENT"/>
      <sheetName val="อัตรามรณะ"/>
      <sheetName val="FF-3"/>
      <sheetName val="M_Maincomp"/>
      <sheetName val="R"/>
      <sheetName val="Age311299TESP"/>
      <sheetName val="P4DDBFTESP"/>
      <sheetName val="IntDec00TespM&amp;B"/>
      <sheetName val="HP"/>
      <sheetName val="Group"/>
      <sheetName val="CA-O7"/>
      <sheetName val="DFA"/>
      <sheetName val="pa group"/>
      <sheetName val="JDS"/>
      <sheetName val="ข้อมูลทำ DropDown"/>
      <sheetName val="DATA"/>
      <sheetName val="P&amp;L"/>
      <sheetName val="detail"/>
      <sheetName val="TP"/>
      <sheetName val="Y-IPO"/>
      <sheetName val="12_31_011"/>
      <sheetName val="Trial_Balance1"/>
      <sheetName val="FIN_TB_SI1"/>
      <sheetName val="Accruals_&amp;_Prepayments_1"/>
      <sheetName val="BALANCE_SHEET_"/>
      <sheetName val="ข้อมูลทำ_DropDown"/>
      <sheetName val="Wkgs_BS_Lead"/>
      <sheetName val="Total_01'05"/>
      <sheetName val="12_31_012"/>
      <sheetName val="Trial_Balance2"/>
      <sheetName val="FIN_TB_SI2"/>
      <sheetName val="Accruals_&amp;_Prepayments_2"/>
      <sheetName val="BALANCE_SHEET_1"/>
      <sheetName val="ข้อมูลทำ_DropDown1"/>
      <sheetName val="Wkgs_BS_Lead1"/>
      <sheetName val="Total_01'051"/>
      <sheetName val="TP-dec95"/>
      <sheetName val="Sheet1"/>
      <sheetName val="Tp 1997"/>
      <sheetName val="memo"/>
      <sheetName val="Tp-คค 95-96domestic"/>
      <sheetName val="Tp-คค 95-96inter"/>
      <sheetName val="Tp-คค 95-96wt"/>
      <sheetName val="reconcile"/>
      <sheetName val="summary"/>
      <sheetName val="gl"/>
      <sheetName val="Cal-Mod"/>
      <sheetName val="Database"/>
      <sheetName val="Tp'96 (2)"/>
      <sheetName val="samart"/>
      <sheetName val="EST97"/>
      <sheetName val="EST97.XLS"/>
      <sheetName val="HH5-3.3"/>
      <sheetName val="Timing"/>
      <sheetName val="งบทดลองSAP4"/>
      <sheetName val="加工リスト"/>
      <sheetName val="J1"/>
      <sheetName val="non taxable"/>
      <sheetName val="การรันIO"/>
      <sheetName val="15 กิจกรรม "/>
      <sheetName val="คำอธิบาย"/>
      <sheetName val="จม.ขออนุมัติ  ผอ."/>
      <sheetName val="ประกอบงบ-OT"/>
      <sheetName val="สรุปงบจัด-รายผจก."/>
      <sheetName val="สรุปงบจัด"/>
      <sheetName val="งบจัด-งบจ่าย"/>
      <sheetName val="Kulov"/>
      <sheetName val="งบจัด กค. เทียบ งบจัด สค."/>
      <sheetName val="สรุปงบกิจกรรม สค."/>
      <sheetName val="เปรียบเทียบเป้า KPI"/>
      <sheetName val="งบจัด(เทียบงบจัดเดือนก่อน)"/>
      <sheetName val="งบจัด(เทียบงบจ่ายเดือนก่อน)"/>
      <sheetName val="เป้ายอดขาย-รายเซลล์"/>
      <sheetName val="F1"/>
      <sheetName val="________BLDG"/>
      <sheetName val="DATA LC_TR__K_Bank  "/>
      <sheetName val="Rate"/>
      <sheetName val="JH"/>
      <sheetName val="JAN"/>
      <sheetName val="AP Trade"/>
      <sheetName val="12_31_013"/>
      <sheetName val="Trial_Balance3"/>
      <sheetName val="FIN_TB_SI3"/>
      <sheetName val="Accruals_&amp;_Prepayments_3"/>
      <sheetName val="BALANCE_SHEET_2"/>
      <sheetName val="ข้อมูลทำ_DropDown2"/>
      <sheetName val="Wkgs_BS_Lead2"/>
      <sheetName val="Total_01'052"/>
      <sheetName val="HH5-3_3"/>
      <sheetName val="15_กิจกรรม_"/>
      <sheetName val="จม_ขออนุมัติ__ผอ_"/>
      <sheetName val="สรุปงบจัด-รายผจก_"/>
      <sheetName val="งบจัด_กค__เทียบ_งบจัด_สค_"/>
      <sheetName val="สรุปงบกิจกรรม_สค_"/>
      <sheetName val="เปรียบเทียบเป้า_KPI"/>
      <sheetName val="stat_local"/>
      <sheetName val="10-1_Media"/>
      <sheetName val="Type"/>
      <sheetName val="SEA"/>
      <sheetName val="xrt2005"/>
      <sheetName val="Messer"/>
      <sheetName val="PLANBS3"/>
      <sheetName val="5. Product Attribute"/>
      <sheetName val="คำชี้แจง"/>
      <sheetName val="Code 2"/>
      <sheetName val="Master"/>
      <sheetName val="Nov"/>
      <sheetName val="Master1"/>
      <sheetName val="Sheet2"/>
      <sheetName val="S-Plant"/>
      <sheetName val="vat"/>
      <sheetName val="Assumptions"/>
      <sheetName val="NZDUTY-JAN01"/>
      <sheetName val="Fixed asset register"/>
      <sheetName val="XREF"/>
      <sheetName val="BS"/>
      <sheetName val="G350"/>
      <sheetName val="TO - SP"/>
      <sheetName val="Graph data"/>
      <sheetName val="non_taxable"/>
      <sheetName val="Tp_1997"/>
      <sheetName val="Tp-คค_95-96domestic"/>
      <sheetName val="Tp-คค_95-96inter"/>
      <sheetName val="Tp-คค_95-96wt"/>
      <sheetName val="Tp'96_(2)"/>
      <sheetName val="EST97_XLS"/>
      <sheetName val="DATA_LC_TR__K_Bank__"/>
      <sheetName val="Variables"/>
      <sheetName val="925"/>
      <sheetName val="Accure"/>
      <sheetName val="Detail①"/>
      <sheetName val="Thailand"/>
      <sheetName val="FA_LISTING"/>
      <sheetName val="GS_STD"/>
      <sheetName val="OP_STD"/>
      <sheetName val="１．InfoCube (YKCH0010)案１"/>
      <sheetName val="１．InfoCube (YKCH0010) 案２"/>
      <sheetName val="ค่าซ่อมรถ DMC"/>
      <sheetName val="Control"/>
      <sheetName val="Contract Terminations"/>
      <sheetName val="DATA_LC_TR__K_Bank__1"/>
      <sheetName val="cal (2)"/>
      <sheetName val="TrialBalance Q3-2002"/>
      <sheetName val="Valuation"/>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sheetData sheetId="163"/>
      <sheetData sheetId="164"/>
      <sheetData sheetId="165"/>
      <sheetData sheetId="166"/>
      <sheetData sheetId="167"/>
      <sheetData sheetId="168"/>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sheetData sheetId="183" refreshError="1"/>
      <sheetData sheetId="184" refreshError="1"/>
      <sheetData sheetId="18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gIS"/>
      <sheetName val="TargBSCF"/>
      <sheetName val="TargDCF"/>
      <sheetName val="Inputs"/>
      <sheetName val="Assum"/>
      <sheetName val="OpBS"/>
      <sheetName val="IS"/>
      <sheetName val="BSCF"/>
      <sheetName val="Ratios"/>
      <sheetName val="AcqIS"/>
      <sheetName val="AcqBSCF"/>
      <sheetName val="AcqRat"/>
      <sheetName val="TargRat"/>
      <sheetName val="AcqDCF1"/>
      <sheetName val="AcqDCF2"/>
      <sheetName val="TargDCF1"/>
      <sheetName val="TargDCF2"/>
      <sheetName val="CashAcq"/>
      <sheetName val="LBO Assum"/>
      <sheetName val="LBO IS"/>
      <sheetName val="LBO  BSCF"/>
      <sheetName val="LBO Ratios"/>
      <sheetName val="LBO Returns"/>
      <sheetName val="Contrib"/>
      <sheetName val="Presentation&gt;&gt;&gt;"/>
      <sheetName val="PMO"/>
      <sheetName val="TargFin"/>
      <sheetName val="ValMatrix"/>
      <sheetName val="CashAcqOutput"/>
      <sheetName val="PF EPS1"/>
      <sheetName val="PF EPS2"/>
      <sheetName val="PF Ratios"/>
      <sheetName val="StckPrc1"/>
      <sheetName val="StckPrc2"/>
      <sheetName val="Summary"/>
      <sheetName val="BS|CF"/>
      <sheetName val="Output&gt;&gt;"/>
      <sheetName val="SummaryCases"/>
      <sheetName val="Summary FS"/>
      <sheetName val="Sources and Uses"/>
      <sheetName val="Acc Dil"/>
      <sheetName val="Cash Acc Dil"/>
      <sheetName val="Summary Credit Stats"/>
      <sheetName val="Summary Debt Paydown"/>
      <sheetName val="Growth Analysis"/>
      <sheetName val="Conv Returns Summary"/>
      <sheetName val="Class A Returns Summary"/>
      <sheetName val="Stk Price Acc Dil"/>
      <sheetName val="Pro Forma&gt;&gt;"/>
      <sheetName val="Convertible Returns"/>
      <sheetName val="Class A Returns"/>
      <sheetName val="PIK Returns"/>
      <sheetName val="99 and LTM PF"/>
      <sheetName val="Hawk&gt;&gt;"/>
      <sheetName val="Midway&gt;&gt;"/>
      <sheetName val="TargIS £"/>
      <sheetName val="TargBSCF £"/>
      <sheetName val="TargIS $"/>
      <sheetName val="TargBSCF $"/>
      <sheetName val="TargIS-Adj"/>
      <sheetName val="TargBSCF-Adj"/>
      <sheetName val="AerospaceISMonthly"/>
      <sheetName val="WholeTargetISMonthly"/>
      <sheetName val="--NOT USED--"/>
      <sheetName val="LBOReturns"/>
      <sheetName val="AcqBS"/>
      <sheetName val="increm pf"/>
      <sheetName val="Price"/>
      <sheetName val="Sheet1"/>
      <sheetName val="Pro Forma"/>
      <sheetName val="Pro Forma (2)"/>
      <sheetName val="Output (GAAP) (2)"/>
      <sheetName val="Output (2)"/>
      <sheetName val="__FDSCACHE__"/>
      <sheetName val="Output (GAAP)"/>
      <sheetName val="Output"/>
      <sheetName val="INSS"/>
      <sheetName val="Contribution"/>
      <sheetName val="Contr - FD"/>
      <sheetName val="Contr - TM"/>
      <sheetName val="Adjusted Contribution"/>
      <sheetName val="Cash Burn"/>
      <sheetName val="Multiples"/>
      <sheetName val="SyncAlloc"/>
      <sheetName val="PricePerformance"/>
      <sheetName val="ValMtrx"/>
      <sheetName val="CapSum-Tux"/>
      <sheetName val="CapSum-Top hat"/>
      <sheetName val="DCF-Tux Mgt 2001"/>
      <sheetName val="DCF-Tux Mgt 2002"/>
      <sheetName val="DCF-Tux Mgt 2001 Norm"/>
      <sheetName val="DCF-Tux Str Estimates"/>
      <sheetName val="DCF-Top Hat mgt"/>
      <sheetName val="DCF-Top Hat Str Est."/>
      <sheetName val="DCF-Top Hat Synergies"/>
      <sheetName val="MSDW SbyS"/>
      <sheetName val="SbyS"/>
      <sheetName val="Contribution2"/>
      <sheetName val="Combination - Street Est."/>
      <sheetName val="PF W-O Synergies"/>
      <sheetName val="Combination -Management Est."/>
      <sheetName val="Top Hat"/>
      <sheetName val="Tuxedo"/>
      <sheetName val="Analyst Avg"/>
      <sheetName val="Synergy Sensitivity"/>
      <sheetName val="Sheet2"/>
      <sheetName val="Sheet3"/>
      <sheetName val="Jupiter&gt;&gt;&gt;&gt;&gt;"/>
      <sheetName val="Jupiter IS"/>
      <sheetName val="Jupiter BSCF"/>
      <sheetName val="Jupiter Rat"/>
      <sheetName val="Jupiter DCF1"/>
      <sheetName val="Jupiter DCF2"/>
      <sheetName val="Saturn&gt;&gt;&gt;&gt;&gt;&gt;"/>
      <sheetName val="Saturn IS"/>
      <sheetName val="Saturn BSCF"/>
      <sheetName val="Saturn DCF1"/>
      <sheetName val="Saturn DCF2"/>
      <sheetName val="Saturn Ratios"/>
      <sheetName val="Spaceshot&gt;&gt;&gt;&gt;&gt;"/>
      <sheetName val="Op-BS"/>
      <sheetName val="Output&gt;&gt;&gt;&gt;&gt;"/>
      <sheetName val="Matrix"/>
      <sheetName val="Case"/>
      <sheetName val="Model"/>
      <sheetName val="Inc Stmt"/>
      <sheetName val="Tech Placement"/>
      <sheetName val="Inc Stmt Sensitivities"/>
      <sheetName val="Other Sensitivities"/>
      <sheetName val="WC"/>
      <sheetName val="Taxes"/>
      <sheetName val="START"/>
      <sheetName val="Private Round"/>
      <sheetName val="Expense Margins &amp; Other"/>
      <sheetName val="D &amp; A"/>
      <sheetName val="Working Capital"/>
      <sheetName val="Balance Sheet"/>
      <sheetName val="Income statement"/>
      <sheetName val="Cashflow"/>
      <sheetName val="External Revenue"/>
      <sheetName val="Internal Revenue"/>
      <sheetName val="Financial Build-up"/>
      <sheetName val="Entertainment Build-up"/>
      <sheetName val="Hosting Build-Up"/>
      <sheetName val="Module1"/>
      <sheetName val="May_01"/>
      <sheetName val="Co. C"/>
      <sheetName val="RegEBITDA"/>
      <sheetName val="Control Panel"/>
      <sheetName val="Annual Financials"/>
      <sheetName val="LBO"/>
      <sheetName val="LBO-Monthly"/>
      <sheetName val="Comp-Pres"/>
      <sheetName val="Val Chart"/>
      <sheetName val="DCF"/>
      <sheetName val="Debt Capacity"/>
      <sheetName val="WACC"/>
      <sheetName val="PrintMacro"/>
      <sheetName val="Setup"/>
      <sheetName val="Prepayment Penalty"/>
      <sheetName val="2000年売上顧客別"/>
      <sheetName val="21220.Essbase"/>
      <sheetName val="form26"/>
      <sheetName val=""/>
      <sheetName val="TTL"/>
      <sheetName val="TOC"/>
      <sheetName val="AcqWC"/>
      <sheetName val="TargWC"/>
      <sheetName val="PriceSyn"/>
      <sheetName val="PP&amp;E"/>
      <sheetName val="Invested capital_VDF"/>
      <sheetName val="DCF_VDF"/>
      <sheetName val="NOPAT_VDF"/>
      <sheetName val="WACC_VDF"/>
      <sheetName val="Summary Page_VDF"/>
      <sheetName val="PV of Op Leases_VDF"/>
      <sheetName val="8. Ratio"/>
      <sheetName val="적용환율"/>
      <sheetName val="Issues"/>
      <sheetName val="TDS"/>
      <sheetName val="USW"/>
      <sheetName val="WCOM"/>
      <sheetName val="Figures"/>
      <sheetName val="CFS"/>
      <sheetName val="Assumptions"/>
      <sheetName val="B10"/>
      <sheetName val="D10"/>
      <sheetName val="D8"/>
      <sheetName val="Input"/>
      <sheetName val="Reasons"/>
      <sheetName val="Credit ratios"/>
      <sheetName val="Interest Rates"/>
      <sheetName val="Fees"/>
      <sheetName val="Opening BS"/>
      <sheetName val="BS"/>
      <sheetName val="Returns Backup (2)"/>
      <sheetName val="Return "/>
      <sheetName val="Consolidated"/>
      <sheetName val="Opting assum. Fixed Fire"/>
      <sheetName val="Opting assum. Mobile Fire"/>
      <sheetName val="Debt"/>
      <sheetName val="Interest"/>
      <sheetName val="Returns Backup"/>
      <sheetName val="Return Summary"/>
      <sheetName val="Taxes-Book"/>
      <sheetName val="Taxes-Tax"/>
      <sheetName val="Dep-Book"/>
      <sheetName val="Dep-Tax"/>
      <sheetName val="Module2"/>
      <sheetName val="Module3"/>
      <sheetName val="Proforma"/>
      <sheetName val="CAUSTIC"/>
      <sheetName val="Additions"/>
      <sheetName val="MASTER"/>
      <sheetName val="THREE VARIABLES"/>
      <sheetName val="Power &amp; Fuel(c)"/>
      <sheetName val="Power &amp; Fuel(SMS)"/>
      <sheetName val="Power &amp; Fuel(new)"/>
      <sheetName val="Power &amp; Fuel (S)"/>
      <sheetName val="ITALY"/>
      <sheetName val="Q4commit"/>
      <sheetName val="Data"/>
      <sheetName val="Q2'02 Commit"/>
      <sheetName val="T&amp;E"/>
      <sheetName val="CRITERIA5"/>
      <sheetName val="CRITERIA6"/>
      <sheetName val="Sheet7"/>
      <sheetName val="The_Sheet"/>
      <sheetName val="UCC"/>
      <sheetName val="TAB"/>
      <sheetName val="Public"/>
      <sheetName val="Info"/>
      <sheetName val="Regions"/>
      <sheetName val="AV Quote"/>
      <sheetName val="InputVar"/>
      <sheetName val="MR012 PS Perform"/>
      <sheetName val="Sensetivities"/>
      <sheetName val="LOB"/>
      <sheetName val="FCF Variances"/>
      <sheetName val="FCF"/>
      <sheetName val="&quot;&quot;&quot;"/>
      <sheetName val="AP1000 Highlights"/>
      <sheetName val="Collections"/>
      <sheetName val="BS by Mo"/>
      <sheetName val="Oracle BS"/>
      <sheetName val="2009 BUDGET"/>
      <sheetName val="```"/>
      <sheetName val="IS by Mo"/>
      <sheetName val="Oracle IS"/>
      <sheetName val="IS Forecast"/>
      <sheetName val="Variables"/>
      <sheetName val="2003 PROV"/>
      <sheetName val="CF 1"/>
      <sheetName val="CF 2"/>
      <sheetName val="NPV1"/>
      <sheetName val="Tgt Disc Notes"/>
      <sheetName val="Pro Forma Bal Sht"/>
      <sheetName val="Annual Model"/>
      <sheetName val="Covenants"/>
      <sheetName val="Quarterly '02"/>
      <sheetName val="Guidance"/>
      <sheetName val="Quarters"/>
      <sheetName val="Valuation"/>
      <sheetName val="Converts"/>
      <sheetName val="Capex"/>
      <sheetName val="Tower counts"/>
      <sheetName val="Tower aging"/>
      <sheetName val="deals"/>
      <sheetName val="Customers"/>
      <sheetName val="Cap Analysis"/>
      <sheetName val="Acquiror"/>
      <sheetName val="Cover"/>
      <sheetName val="#REF"/>
      <sheetName val="mat-a"/>
      <sheetName val="מאזן ורוו&quot;ה"/>
      <sheetName val="List Values"/>
      <sheetName val="XXXXX"/>
      <sheetName val="Tradename"/>
      <sheetName val="SW"/>
      <sheetName val="Workforce"/>
      <sheetName val="Contracts"/>
      <sheetName val="Amortization"/>
      <sheetName val="Historicals"/>
      <sheetName val="Revenue"/>
      <sheetName val="Other"/>
      <sheetName val="Charges"/>
      <sheetName val="BEV"/>
      <sheetName val="BEV-CS"/>
      <sheetName val="Customer"/>
      <sheetName val="Customer-CS"/>
      <sheetName val="Trade Name"/>
      <sheetName val="Backlog"/>
      <sheetName val="WF"/>
      <sheetName val="WF Detail"/>
      <sheetName val="TAB - ET"/>
      <sheetName val="TAB - Cust"/>
      <sheetName val="TAB - WF"/>
      <sheetName val="TAB - TN"/>
      <sheetName val="TAB - Backlog"/>
      <sheetName val="Inputs &amp; Assumptions"/>
      <sheetName val="EY USE ONLY"/>
      <sheetName val="Revenue_SENS"/>
      <sheetName val="Tech norms"/>
      <sheetName val="&quot;B&quot; intrinsèque"/>
      <sheetName val="Simul2000 37"/>
      <sheetName val="Consolidating Balance Sht"/>
      <sheetName val="FC switches"/>
      <sheetName val="Rev Growth Rate"/>
      <sheetName val="dist"/>
      <sheetName val="Land Sales"/>
      <sheetName val="RETURNS"/>
      <sheetName val="Allocate"/>
      <sheetName val="Gross Margin Inputs"/>
      <sheetName val="OID"/>
      <sheetName val="Notes"/>
      <sheetName val="Email"/>
      <sheetName val="Ad Rev"/>
      <sheetName val="Subs rev templ"/>
      <sheetName val="Views"/>
      <sheetName val="Yrly_IS"/>
      <sheetName val="Qtrly_IS"/>
      <sheetName val="Mnthly_IS"/>
      <sheetName val="Yrly_BS"/>
      <sheetName val="Qtrly_BS"/>
      <sheetName val="Mnthly_BS"/>
      <sheetName val="Yrly_CF"/>
      <sheetName val="Qtrly_CF"/>
      <sheetName val="Mnthly_CF"/>
      <sheetName val="Payroll Bridge"/>
      <sheetName val="Executive"/>
      <sheetName val="Marketing"/>
      <sheetName val="Shared Services"/>
      <sheetName val="Sales"/>
      <sheetName val="StarCite"/>
      <sheetName val="Ops"/>
      <sheetName val="Development"/>
      <sheetName val="Interntl"/>
      <sheetName val="Bus Dev"/>
      <sheetName val="Restaurant"/>
      <sheetName val="Personnel Templ"/>
      <sheetName val="T&amp;E Expense"/>
      <sheetName val="Ad Destination"/>
      <sheetName val="Corporate"/>
      <sheetName val="Transactions"/>
      <sheetName val="Travel Agency"/>
      <sheetName val="Subscriber fees -users"/>
      <sheetName val="Silver"/>
      <sheetName val="Platinum"/>
      <sheetName val="Bronze"/>
      <sheetName val="Gold"/>
      <sheetName val="DMC"/>
      <sheetName val="International"/>
      <sheetName val="NonSubscriber Sourcing"/>
      <sheetName val="Starcite Sourcing"/>
      <sheetName val="Subscriber-Sourcing"/>
      <sheetName val="Hot Space"/>
      <sheetName val="Auction Rev"/>
      <sheetName val="Subscriber Fees"/>
      <sheetName val="Web Reg"/>
      <sheetName val="Site Training"/>
      <sheetName val="Cancelled Space"/>
      <sheetName val="Ad Hoc"/>
      <sheetName val="Cruise Rev"/>
      <sheetName val="Support Calls"/>
      <sheetName val="Supplier Salesforce"/>
      <sheetName val="Maritz"/>
      <sheetName val="Helms Briscoe"/>
      <sheetName val="McGettigan"/>
      <sheetName val="Non Financial Stats"/>
      <sheetName val="Airlines"/>
      <sheetName val="Trans Templ"/>
      <sheetName val="Warrants"/>
      <sheetName val="R&amp;D Expense"/>
      <sheetName val="S&amp;M Expense"/>
      <sheetName val="Total Employees"/>
      <sheetName val="G&amp;A Expense"/>
      <sheetName val="Annual templ"/>
      <sheetName val="Const Templ"/>
      <sheetName val="Entry templ"/>
      <sheetName val="Rev Bridge Monthly"/>
      <sheetName val="Rev Bridge"/>
      <sheetName val="Rev By Client"/>
      <sheetName val="Liability Bridge"/>
      <sheetName val="Asset Bridge"/>
      <sheetName val="Bridge"/>
      <sheetName val="Technology"/>
      <sheetName val="Other Assumptions"/>
      <sheetName val="Spare Sheet"/>
      <sheetName val="AC"/>
      <sheetName val="CX"/>
      <sheetName val="MH"/>
      <sheetName val="NZ"/>
      <sheetName val="SQ"/>
      <sheetName val="TG"/>
      <sheetName val="UA"/>
      <sheetName val="Points"/>
      <sheetName val="Main"/>
      <sheetName val="Volume Assessment Aus"/>
      <sheetName val="SKOBSCF"/>
      <sheetName val="1Q98"/>
      <sheetName val="EU Comps"/>
      <sheetName val="Do not use"/>
      <sheetName val="Security"/>
      <sheetName val="Process Tools-Owned"/>
      <sheetName val="Currency"/>
      <sheetName val="CUS"/>
      <sheetName val="Validation"/>
      <sheetName val="laroux"/>
      <sheetName val="Summary (Other Side)"/>
      <sheetName val="Summary (Greenhill)"/>
      <sheetName val="Merlin_Inputs"/>
      <sheetName val="Camelot_Inputs"/>
      <sheetName val="Value Matrix"/>
      <sheetName val="Merlin Cases"/>
      <sheetName val="Calcs and Matrix"/>
      <sheetName val="$ Value Cost Savings"/>
      <sheetName val="Merlin Restructure"/>
      <sheetName val="Pro Form BS"/>
      <sheetName val="Cam Projections"/>
      <sheetName val="Reconciliation"/>
      <sheetName val="Merlin_Camelot Newco"/>
      <sheetName val="Camelot_DCF"/>
      <sheetName val="Merlin_Camelot Newco DCF"/>
      <sheetName val="control"/>
      <sheetName val="Food Comps"/>
      <sheetName val="Basic Inputs"/>
      <sheetName val="Morgan Stanley"/>
      <sheetName val="Year"/>
      <sheetName val="CEDBUDGET"/>
      <sheetName val="UK Gaming"/>
      <sheetName val="Real"/>
      <sheetName val="DIC05"/>
      <sheetName val="MZO"/>
      <sheetName val="SEP"/>
      <sheetName val="mweqpt"/>
      <sheetName val="conciliacion contable fisca (2)"/>
      <sheetName val="conciliacion contable fiscal"/>
      <sheetName val="InputAltasCanal"/>
      <sheetName val="GRUPO"/>
      <sheetName val="R2002"/>
      <sheetName val="tablas y rangos"/>
      <sheetName val="Tvsa"/>
      <sheetName val="Cedula de observ"/>
      <sheetName val="workerscomp"/>
      <sheetName val="Incomestatehistorynetsales"/>
      <sheetName val="Incomestatehistorybooksales"/>
      <sheetName val="Adjustedgrossmarginhistory"/>
      <sheetName val="Balancesheetsummary"/>
      <sheetName val="Cashflowsumary"/>
      <sheetName val="Incomestatementsummary"/>
      <sheetName val="Incomestatementsummaryqt1"/>
      <sheetName val="Incomestatementsummaryqt2"/>
      <sheetName val="Incomestatementsummaryqt3"/>
      <sheetName val="Incomestatementsummaryqt4"/>
      <sheetName val="Incomestatementsummarymonit"/>
      <sheetName val="Incomestatemonitorqt1"/>
      <sheetName val="Incomestatemonitorqt2"/>
      <sheetName val="Incomestatemonitorqt3"/>
      <sheetName val="Incomestatemonitorqt4"/>
      <sheetName val="Incomestatementsummarycasting"/>
      <sheetName val="Incomestatecastingqt1 "/>
      <sheetName val="Incomestatecastingqt2"/>
      <sheetName val="Incomestatecastingqt3"/>
      <sheetName val="Incomestatecastingqt4"/>
      <sheetName val="Incomestatementsummaryhaight"/>
      <sheetName val="Incomestatehaightqt1"/>
      <sheetName val="Incomestatehaightqt2"/>
      <sheetName val="Incomestatehaightqt3"/>
      <sheetName val="Incomestatehaightqt4"/>
      <sheetName val="prepaidlia"/>
      <sheetName val="Cash Flow"/>
      <sheetName val="EBITDA"/>
      <sheetName val="Company P&amp;L"/>
      <sheetName val="Monitor P&amp;L"/>
      <sheetName val="Casting P&amp;L"/>
      <sheetName val="Haight P&amp;L"/>
      <sheetName val="Cash Flow Support - January"/>
      <sheetName val="Cash Flow Support - February"/>
      <sheetName val="Cash Flow Support - March"/>
      <sheetName val="Cash Flow Support - April"/>
      <sheetName val="Cash Flow Support - May"/>
      <sheetName val="Cash Flow Support - June"/>
      <sheetName val="Cash Flow Support - July"/>
      <sheetName val="Cash Flow Support - August"/>
      <sheetName val="Cash Flow Support - September"/>
      <sheetName val="Cash Flow Support - October"/>
      <sheetName val="Cash Flow Support - November"/>
      <sheetName val="Cash Flow Support - December"/>
      <sheetName val="plqtr06"/>
      <sheetName val="inccompare"/>
      <sheetName val="inccompare (2)"/>
      <sheetName val="castingb"/>
      <sheetName val="castingb (2)"/>
      <sheetName val="monitor"/>
      <sheetName val="monitor (2)"/>
      <sheetName val="haight"/>
      <sheetName val="haight (2)"/>
      <sheetName val="FOUNDRY"/>
      <sheetName val="FACTORY"/>
      <sheetName val="COMBINEDOVAR"/>
      <sheetName val="energy"/>
      <sheetName val="energyallocation"/>
      <sheetName val="ratereview"/>
      <sheetName val="ratereview (2)"/>
      <sheetName val="stdimpact"/>
      <sheetName val="budgetovar04"/>
      <sheetName val="budgetovar06"/>
      <sheetName val="budgetovar06 (2)"/>
      <sheetName val="CORP SUMMARY"/>
      <sheetName val="HEALTHMEDICAL"/>
      <sheetName val="DENTAL"/>
      <sheetName val="propins"/>
      <sheetName val="propinsalloc"/>
      <sheetName val="Capitalbudgetproir1 "/>
      <sheetName val="Capitalbudgetproior2 "/>
      <sheetName val="Capitalbudgetproior3 "/>
      <sheetName val="Capitalbudget04"/>
      <sheetName val="Personel allocations"/>
      <sheetName val="Criterion"/>
      <sheetName val="PurchasesSales"/>
      <sheetName val="Earnings (Asset)"/>
      <sheetName val="Earnings (Maturity)"/>
      <sheetName val="Statement"/>
      <sheetName val="Performance"/>
      <sheetName val="Outputs"/>
      <sheetName val="Detail Schedule"/>
      <sheetName val="Global Retail"/>
      <sheetName val="Global Direct"/>
      <sheetName val="Combined"/>
      <sheetName val="KitchenFair"/>
      <sheetName val="Saladmaster"/>
      <sheetName val="Regal Accept."/>
      <sheetName val="Saveur"/>
      <sheetName val="Sale of Retail"/>
      <sheetName val="1998 Unit Breakdown"/>
      <sheetName val="1997 Unit Breakdown "/>
      <sheetName val="1996 Unit Breakdown"/>
      <sheetName val="1231_Balance Sheet"/>
      <sheetName val="331_Balance Sheet"/>
      <sheetName val="Retail Direct Selling"/>
      <sheetName val="Gross Margin"/>
      <sheetName val="Electrics"/>
      <sheetName val="RAC Admin"/>
      <sheetName val="Aging"/>
      <sheetName val="Sources &amp; Uses"/>
      <sheetName val="Appl. of total proceeds"/>
      <sheetName val="Sale of receivables "/>
      <sheetName val="Proceeds"/>
      <sheetName val="Financial Summary"/>
      <sheetName val="Financial Projections"/>
      <sheetName val="Multiples Retail"/>
      <sheetName val="Multiples Direct "/>
      <sheetName val="Multiples KF SM"/>
      <sheetName val="Retail DCF"/>
      <sheetName val="Direct DCF"/>
      <sheetName val="KF SM DCF "/>
      <sheetName val="BASE"/>
      <sheetName val="Margins"/>
      <sheetName val="Product &amp; Allocation Table"/>
      <sheetName val="DataLnk"/>
      <sheetName val="Metrocall"/>
      <sheetName val="Arch"/>
      <sheetName val=" WLNK Cap"/>
      <sheetName val="ARCH PF"/>
      <sheetName val="Pacific"/>
      <sheetName val="Other_Sensitivities"/>
      <sheetName val="Internal_Revenue"/>
      <sheetName val="Inc_Stmt_Sensitivities"/>
      <sheetName val="Inc_Stmt"/>
      <sheetName val="Tech_Placement"/>
      <sheetName val="Private_Round"/>
      <sheetName val="Expense_Margins_&amp;_Other"/>
      <sheetName val="D_&amp;_A"/>
      <sheetName val="Working_Capital"/>
      <sheetName val="Balance_Sheet"/>
      <sheetName val="Income_statement"/>
      <sheetName val="External_Revenue"/>
      <sheetName val="Financial_Build-up"/>
      <sheetName val="Entertainment_Build-up"/>
      <sheetName val="Hosting_Build-Up"/>
      <sheetName val="Invested_capital_VDF"/>
      <sheetName val="Summary_Page_VDF"/>
      <sheetName val="PV_of_Op_Leases_VDF"/>
      <sheetName val="8__Ratio"/>
      <sheetName val="synthgraph"/>
      <sheetName val="Sensitivities"/>
      <sheetName val="Brand Value DCF"/>
      <sheetName val="P&amp;L"/>
      <sheetName val="Detailed BS"/>
      <sheetName val="purch price"/>
      <sheetName val="Comps"/>
      <sheetName val="Mar03"/>
      <sheetName val="Iprodine"/>
      <sheetName val="CLOSE"/>
      <sheetName val="P&amp;L February"/>
      <sheetName val="P&amp;L Feb 2001 cumulative"/>
      <sheetName val="Page 1"/>
      <sheetName val="Compacq"/>
      <sheetName val="LTM"/>
      <sheetName val="NFY"/>
      <sheetName val="LBO Sensitivity"/>
      <sheetName val="LBO IRR"/>
      <sheetName val="Income"/>
      <sheetName val="Target Finsum"/>
      <sheetName val="Target Oper and FCF"/>
      <sheetName val="Target BS and ULCFC"/>
      <sheetName val="Multiple Analysis"/>
      <sheetName val="DCF Perpet Growth"/>
      <sheetName val="nayan"/>
      <sheetName val="Exp"/>
      <sheetName val="Working"/>
      <sheetName val="Co__C"/>
      <sheetName val="THREE_VARIABLES"/>
      <sheetName val="Power_&amp;_Fuel(c)"/>
      <sheetName val="Power_&amp;_Fuel(SMS)"/>
      <sheetName val="Power_&amp;_Fuel(new)"/>
      <sheetName val="Power_&amp;_Fuel_(S)"/>
      <sheetName val="Control_Panel"/>
      <sheetName val="Credit_ratios"/>
      <sheetName val="Interest_Rates"/>
      <sheetName val="Opening_BS"/>
      <sheetName val="Returns_Backup_(2)"/>
      <sheetName val="Return_"/>
      <sheetName val="Opting_assum__Fixed_Fire"/>
      <sheetName val="Opting_assum__Mobile_Fire"/>
      <sheetName val="Returns_Backup"/>
      <sheetName val="Return_Summary"/>
      <sheetName val="Pro_Forma_(2)"/>
      <sheetName val="Output_(GAAP)_(2)"/>
      <sheetName val="Output_(2)"/>
      <sheetName val="Pro_Forma"/>
      <sheetName val="Output_(GAAP)"/>
      <sheetName val="Contr_-_FD"/>
      <sheetName val="Contr_-_TM"/>
      <sheetName val="Adjusted_Contribution"/>
      <sheetName val="Cash_Burn"/>
      <sheetName val="CapSum-Top_hat"/>
      <sheetName val="DCF-Tux_Mgt_2001"/>
      <sheetName val="DCF-Tux_Mgt_2002"/>
      <sheetName val="DCF-Tux_Mgt_2001_Norm"/>
      <sheetName val="DCF-Tux_Str_Estimates"/>
      <sheetName val="DCF-Top_Hat_mgt"/>
      <sheetName val="DCF-Top_Hat_Str_Est_"/>
      <sheetName val="DCF-Top_Hat_Synergies"/>
      <sheetName val="MSDW_SbyS"/>
      <sheetName val="Combination_-_Street_Est_"/>
      <sheetName val="PF_W-O_Synergies"/>
      <sheetName val="Combination_-Management_Est_"/>
      <sheetName val="Top_Hat"/>
      <sheetName val="Analyst_Avg"/>
      <sheetName val="Synergy_Sensitivity"/>
      <sheetName val="LBO_Assum"/>
      <sheetName val="LBO_IS"/>
      <sheetName val="LBO__BSCF"/>
      <sheetName val="LBO_Ratios"/>
      <sheetName val="LBO_Returns"/>
      <sheetName val="PF_EPS1"/>
      <sheetName val="PF_EPS2"/>
      <sheetName val="PF_Ratios"/>
      <sheetName val="Summary_FS"/>
      <sheetName val="Sources_and_Uses"/>
      <sheetName val="Acc_Dil"/>
      <sheetName val="Cash_Acc_Dil"/>
      <sheetName val="Summary_Credit_Stats"/>
      <sheetName val="Summary_Debt_Paydown"/>
      <sheetName val="Growth_Analysis"/>
      <sheetName val="Conv_Returns_Summary"/>
      <sheetName val="Class_A_Returns_Summary"/>
      <sheetName val="Stk_Price_Acc_Dil"/>
      <sheetName val="Pro_Forma&gt;&gt;"/>
      <sheetName val="Convertible_Returns"/>
      <sheetName val="Class_A_Returns"/>
      <sheetName val="PIK_Returns"/>
      <sheetName val="99_and_LTM_PF"/>
      <sheetName val="TargIS_£"/>
      <sheetName val="TargBSCF_£"/>
      <sheetName val="TargIS_$"/>
      <sheetName val="TargBSCF_$"/>
      <sheetName val="--NOT_USED--"/>
      <sheetName val="Jupiter_IS"/>
      <sheetName val="Jupiter_BSCF"/>
      <sheetName val="Jupiter_Rat"/>
      <sheetName val="Jupiter_DCF1"/>
      <sheetName val="Jupiter_DCF2"/>
      <sheetName val="Saturn_IS"/>
      <sheetName val="Saturn_BSCF"/>
      <sheetName val="Saturn_DCF1"/>
      <sheetName val="Saturn_DCF2"/>
      <sheetName val="Saturn_Ratios"/>
      <sheetName val="Valuation Summary 2004"/>
      <sheetName val="Valuation Summary"/>
      <sheetName val="Valuation Summary (05)"/>
      <sheetName val="Shares &amp; Options Summary"/>
      <sheetName val="Valuation Summary (2)"/>
      <sheetName val="Non Tech HC- Off"/>
      <sheetName val="Non Tech HC- On"/>
      <sheetName val="Cost Assumptions"/>
      <sheetName val="P &amp; L"/>
      <sheetName val="Space"/>
      <sheetName val="Standards"/>
      <sheetName val="README"/>
      <sheetName val="Overview"/>
      <sheetName val="ISB - US"/>
      <sheetName val="ISB - EUR"/>
      <sheetName val="ISB - LatAm"/>
      <sheetName val="ISB - Asia"/>
      <sheetName val="ISB - CAD"/>
      <sheetName val="ISB - Corp Elim"/>
      <sheetName val="Output==&gt;"/>
      <sheetName val="Finsum"/>
      <sheetName val="S&amp;U1"/>
      <sheetName val="Case Summary"/>
      <sheetName val="Output Graphs"/>
      <sheetName val="PF Cap"/>
      <sheetName val="At A Glance"/>
      <sheetName val="Football Field"/>
      <sheetName val="WACC Analysis"/>
      <sheetName val="Not Using ==&gt; "/>
      <sheetName val="IS Buildup"/>
      <sheetName val="M&amp;G"/>
      <sheetName val="Summary 2"/>
      <sheetName val="Segment Buildups"/>
      <sheetName val="Savings Buildups"/>
      <sheetName val="Cashflow Statements"/>
      <sheetName val="IRR"/>
      <sheetName val="Corp Sum Calcs"/>
      <sheetName val="CAPEX for Override"/>
      <sheetName val="Cover Sheet"/>
      <sheetName val="Print 1"/>
      <sheetName val="Print 2"/>
      <sheetName val="Risk Mang Cont - Print"/>
      <sheetName val="Debt Financing - Print"/>
      <sheetName val="Contribution Analysis - Print"/>
      <sheetName val="Working Capital &amp; Int Expense"/>
      <sheetName val="Corp Sum"/>
      <sheetName val="2009 Projection"/>
      <sheetName val="2010 Projection"/>
      <sheetName val="2011 Projection"/>
      <sheetName val="2012 Projection"/>
      <sheetName val="2013 Projection"/>
      <sheetName val="5 Year Projection"/>
      <sheetName val="Corp Sum per BOE"/>
      <sheetName val="PRICES"/>
      <sheetName val="Strips"/>
      <sheetName val="Switches"/>
      <sheetName val="DD&amp;A"/>
      <sheetName val="BCER DD&amp;A Calc"/>
      <sheetName val="Hedging"/>
      <sheetName val="BCEOC DD&amp;A Calcs"/>
      <sheetName val="Begin_Sum"/>
      <sheetName val="Kern River"/>
      <sheetName val="Midway Sunset"/>
      <sheetName val="REX"/>
      <sheetName val="Hambert"/>
      <sheetName val="Riverside"/>
      <sheetName val="Sargent"/>
      <sheetName val="McCallum"/>
      <sheetName val="Red Springs"/>
      <sheetName val="Greeley"/>
      <sheetName val="Edison"/>
      <sheetName val="End_BCEOC"/>
      <sheetName val="Atlanta"/>
      <sheetName val="Beech Creek"/>
      <sheetName val="Dorcheat"/>
      <sheetName val="McKamie"/>
      <sheetName val="Plant"/>
      <sheetName val="Adjustments"/>
      <sheetName val="End_Sum"/>
      <sheetName val="Jasmin"/>
      <sheetName val="Midway Sunset PDP"/>
      <sheetName val="Midway Sunset PNP"/>
      <sheetName val="Midway Sunset PUD"/>
      <sheetName val="Midway Sunset Probable"/>
      <sheetName val="Midway Sunset Possible"/>
      <sheetName val="REX PDP"/>
      <sheetName val="REX PNP"/>
      <sheetName val="REX PUD"/>
      <sheetName val="REX Probable"/>
      <sheetName val="REX Possible"/>
      <sheetName val="Hambert PDP"/>
      <sheetName val="Hambert PNP"/>
      <sheetName val="Hambert PUD"/>
      <sheetName val="Hambert Probable"/>
      <sheetName val="Hambert Possible"/>
      <sheetName val="Riverside PDP"/>
      <sheetName val="Riverside PNP"/>
      <sheetName val="Riverside PUD"/>
      <sheetName val="Riverside Probable"/>
      <sheetName val="Riverside Possible"/>
      <sheetName val="Sargent PDP"/>
      <sheetName val="Sargent PNP"/>
      <sheetName val="Sargent PUD"/>
      <sheetName val="Sargent Probable"/>
      <sheetName val="Sargent Possible"/>
      <sheetName val="McCallum PDP"/>
      <sheetName val="McCallum PNP"/>
      <sheetName val="McCallum PUD"/>
      <sheetName val="McCallum Probable"/>
      <sheetName val="McCallum Possible"/>
      <sheetName val="Red Springs PDP"/>
      <sheetName val="Red Springs PNP"/>
      <sheetName val="Red Springs PUD"/>
      <sheetName val="Red Springs Probable"/>
      <sheetName val="Red Springs Possible"/>
      <sheetName val="Jasmin PDP"/>
      <sheetName val="Jasmin PNP"/>
      <sheetName val="Jasmin PUD"/>
      <sheetName val="Jasmin Probable"/>
      <sheetName val="Jasmin Possible"/>
      <sheetName val="Greeley PDP"/>
      <sheetName val="Greeley PNP"/>
      <sheetName val="Greeley PUD"/>
      <sheetName val="Greeley Probable"/>
      <sheetName val="Greeley Possible"/>
      <sheetName val="Kern River PDP"/>
      <sheetName val="Kern River PNP"/>
      <sheetName val="Kern River PUD"/>
      <sheetName val="Kern River Probable"/>
      <sheetName val="Kern River Possible"/>
      <sheetName val="Edison PDP"/>
      <sheetName val="Edison PNP"/>
      <sheetName val="Edison PUD"/>
      <sheetName val="Edison Probable"/>
      <sheetName val="Edison Possible"/>
      <sheetName val="Atlanta PDP"/>
      <sheetName val="Atlanta PNP"/>
      <sheetName val="Atlanta PUD"/>
      <sheetName val="Atlanta Probable"/>
      <sheetName val="Atlanta Possible"/>
      <sheetName val="Beech Creek PDP"/>
      <sheetName val="Beech Creek PNP"/>
      <sheetName val="Beech Creek PUD"/>
      <sheetName val="Beech Creek Probable"/>
      <sheetName val="Beech Creek Possible"/>
      <sheetName val="Dorcheat PDP"/>
      <sheetName val="Dorcheat PNP"/>
      <sheetName val="Dorcheat PUD"/>
      <sheetName val="Dorcheat Probable"/>
      <sheetName val="Dorcheat Possible"/>
      <sheetName val="McKamie PDP"/>
      <sheetName val="McKamie PNP"/>
      <sheetName val="McKamie PUD"/>
      <sheetName val="McKamie Probable"/>
      <sheetName val="McKamie Possible"/>
      <sheetName val="Plant PDP"/>
      <sheetName val="Plant PNP"/>
      <sheetName val="Plant PUD"/>
      <sheetName val="Plant Probable"/>
      <sheetName val="Plant Possible"/>
      <sheetName val="increm_pf"/>
      <sheetName val="Projections"/>
      <sheetName val="SHTCOMPS"/>
      <sheetName val="6 TRS"/>
      <sheetName val="Region A"/>
      <sheetName val="Region B"/>
      <sheetName val="Region C1"/>
      <sheetName val="Region C2"/>
      <sheetName val="Region C3"/>
      <sheetName val="Region C4"/>
      <sheetName val="Synergies"/>
      <sheetName val="Combination Selection"/>
      <sheetName val="Combined Concession"/>
      <sheetName val="Technical Assumptions"/>
      <sheetName val="Macroeconomic"/>
      <sheetName val="Azurix DCF"/>
      <sheetName val="FinStat"/>
      <sheetName val="Auto Revenue Indexation"/>
      <sheetName val="Revenues"/>
      <sheetName val="OPEX"/>
      <sheetName val=" CAPEX"/>
      <sheetName val="Depreciation Schedule"/>
      <sheetName val="Taxes Opco"/>
      <sheetName val="Capital Structure"/>
      <sheetName val="S&amp;P"/>
      <sheetName val="BS Projections"/>
      <sheetName val="Regional Requierments"/>
      <sheetName val="Rankings"/>
      <sheetName val="Credit Info"/>
      <sheetName val="New Mkt Info"/>
      <sheetName val="Real Estate Comps"/>
      <sheetName val="Reg-Line"/>
      <sheetName val="AIMCO"/>
      <sheetName val="AMLI"/>
      <sheetName val="EQR"/>
      <sheetName val="_x0000__x0003__x0009_Ā_x000a_&amp;Tools_x0000__x0000__x0004__x0003_Ā_x0008_E&amp;xit Notes_x0000__x0009__x0004_"/>
      <sheetName val="CF"/>
      <sheetName val="Targ_IS"/>
      <sheetName val="Targ_BS"/>
      <sheetName val="Targ_CF"/>
      <sheetName val="Acq_IS"/>
      <sheetName val="Acq_BS"/>
      <sheetName val="Acq_CF"/>
      <sheetName val="Targ_Share Count"/>
      <sheetName val="Targ_DCF"/>
      <sheetName val="CHA_IS_Output"/>
      <sheetName val="X Factor"/>
      <sheetName val="Financials"/>
      <sheetName val="DCFs"/>
      <sheetName val="Assumptions_Output"/>
      <sheetName val="Energia Vendida"/>
      <sheetName val="Tarifa Venda"/>
      <sheetName val="Furnas"/>
      <sheetName val="Tarifa Compra"/>
      <sheetName val="Desp._Receita"/>
      <sheetName val="Investimentos"/>
      <sheetName val="Annual Budget"/>
      <sheetName val="Settings"/>
      <sheetName val="Grids"/>
      <sheetName val="Data Values"/>
      <sheetName val="REVENUE FY97"/>
      <sheetName val="Flash"/>
      <sheetName val="ReserveTable"/>
      <sheetName val="Driver"/>
      <sheetName val="Fin.Highlight"/>
      <sheetName val="Charts"/>
      <sheetName val="FS"/>
      <sheetName val="Rev. - COGS"/>
      <sheetName val="WC Analysis"/>
      <sheetName val="Don't print---&gt;"/>
      <sheetName val="Other costs"/>
      <sheetName val="Gross Sale 24 month"/>
      <sheetName val="FS 24 month (F&amp;V)"/>
      <sheetName val="BS input"/>
      <sheetName val="CF input"/>
      <sheetName val="Sheet14"/>
      <sheetName val="Sheet12"/>
      <sheetName val="Sheet11"/>
      <sheetName val="Sheet10"/>
      <sheetName val="Sheet9"/>
      <sheetName val="Sheet8"/>
      <sheetName val="Sheet6"/>
      <sheetName val="Sheet5"/>
      <sheetName val="Sheet4"/>
      <sheetName val="KPN"/>
      <sheetName val="OutputTemplate"/>
      <sheetName val="MultiplesTemplate"/>
      <sheetName val="MarginsTemplate"/>
      <sheetName val="IN"/>
      <sheetName val="ENT"/>
      <sheetName val="NEWCO"/>
      <sheetName val="Contribution_Analysis"/>
      <sheetName val="Eagle_Pro_Forma_Ownership"/>
      <sheetName val="Foundation_Pro_Forma_Ownership"/>
      <sheetName val="RestrMultiplesTemplate"/>
      <sheetName val="Cov&amp;LevTemplate"/>
      <sheetName val="StockTemplate"/>
      <sheetName val="RanksMultiplesTemplate"/>
      <sheetName val="RanksTemplate"/>
      <sheetName val="SummaryTemplate"/>
      <sheetName val="Pro_Forma_Ownership"/>
      <sheetName val="List of blackline subtypes"/>
      <sheetName val="Balance Sh+Indices"/>
      <sheetName val="Balance Sh_Indices"/>
      <sheetName val="СТАЛЬ"/>
      <sheetName val="Январь"/>
      <sheetName val="Model Assumptions"/>
      <sheetName val="wCodeTable"/>
      <sheetName val="Instructions"/>
      <sheetName val="Correção"/>
      <sheetName val="RA Summary Page"/>
      <sheetName val="Credit Comps"/>
      <sheetName val=" Control Panel"/>
      <sheetName val="Comparable Traded Companies"/>
      <sheetName val="Comps Sum_Pg_1"/>
      <sheetName val="Comps Sum_Pg_2"/>
      <sheetName val="Comp_Cos Summary_Bar Charts"/>
      <sheetName val="Trans Comps"/>
      <sheetName val="Tran. Comps &lt; 1 billion"/>
      <sheetName val="&lt; Sales Chart"/>
      <sheetName val="&lt; EBITDA Chart "/>
      <sheetName val="Tran. Comps &gt; 1 billon"/>
      <sheetName val="&gt; Sales Chart"/>
      <sheetName val="&gt; EBITDA Chart"/>
      <sheetName val="WACC Calculation"/>
      <sheetName val="WACC II"/>
      <sheetName val="_x0000_Ԁ_x0000_r_x0000__x0000__x0000__x0013__x0000_Ԁ_x0000_r_x0000_㞲焑폰ꀿ_x0004__x0000_"/>
      <sheetName val=":\Documents and Settings\U96011"/>
      <sheetName val="_x0007_Ā_x0008_&amp;"/>
      <sheetName val="opt inputs"/>
      <sheetName val="3M Libor"/>
      <sheetName val="earnings"/>
      <sheetName val="Rentokil"/>
      <sheetName val="G&amp;K"/>
      <sheetName val="Unifirst"/>
      <sheetName val="RMK uniform"/>
      <sheetName val="PartnersAnalysis"/>
      <sheetName val="EarningsImpactAnalysis"/>
      <sheetName val="EBITDAImpactAnalysis"/>
      <sheetName val="Standard1"/>
      <sheetName val="Standard2"/>
      <sheetName val="CapitalSensitivity"/>
      <sheetName val="PriceSensitivity"/>
      <sheetName val="Scenarios"/>
      <sheetName val="DataArray"/>
      <sheetName val="DownloadMapping"/>
      <sheetName val="DownloadMappingDSWV"/>
      <sheetName val="Businees service comps"/>
      <sheetName val="CompanyData"/>
      <sheetName val="ComparativeAnalysis"/>
      <sheetName val="SUM SHEET"/>
      <sheetName val="Key Assumptions"/>
      <sheetName val="SumSheet"/>
      <sheetName val="Recap"/>
      <sheetName val="IS Assumptions"/>
      <sheetName val="Labor Expense &amp; CBA BTO"/>
      <sheetName val="CA CL"/>
      <sheetName val="LTA LTL SE"/>
      <sheetName val="LIBOR Assumptions"/>
      <sheetName val="OBS Debt"/>
      <sheetName val="DIP"/>
      <sheetName val="2003 Base"/>
      <sheetName val="2003 Forecast"/>
      <sheetName val="Capex - Depr"/>
      <sheetName val="DIP Covenants"/>
      <sheetName val="IncomeTaxes"/>
      <sheetName val="Tax Calc"/>
      <sheetName val="Valuation Allowance"/>
      <sheetName val="TaxDepr"/>
      <sheetName val="Timing Diff"/>
      <sheetName val="Module7"/>
      <sheetName val="Module6"/>
      <sheetName val="Module4"/>
      <sheetName val="Lyondell"/>
      <sheetName val="Equistar"/>
      <sheetName val="Millennium"/>
      <sheetName val="Credit Output"/>
      <sheetName val="Financial Pres for Banks"/>
      <sheetName val="Stock Input"/>
      <sheetName val="Stock Price"/>
      <sheetName val="Relative Performance"/>
      <sheetName val="List"/>
      <sheetName val="Implied value"/>
      <sheetName val="PEG"/>
      <sheetName val="PEG Chart"/>
      <sheetName val="Value"/>
      <sheetName val="Tablesum1"/>
      <sheetName val="Tablesum2"/>
      <sheetName val="Legend"/>
      <sheetName val="LTM Revenue"/>
      <sheetName val="LTM EBITDA"/>
      <sheetName val="2000 PE"/>
      <sheetName val="2000 EBITDA"/>
      <sheetName val="52 Wk High"/>
      <sheetName val="Scenario 1"/>
      <sheetName val="Exec Summ"/>
      <sheetName val="Update"/>
      <sheetName val="Section 2"/>
      <sheetName val="Company Background"/>
      <sheetName val="Key Stats"/>
      <sheetName val="Competition"/>
      <sheetName val="KCAL P&amp;L"/>
      <sheetName val="For BOD Book"/>
      <sheetName val="EBITDA_BCF Rec"/>
      <sheetName val="PF P&amp;L"/>
      <sheetName val="Section 3"/>
      <sheetName val="Valn Summ"/>
      <sheetName val="Accr_Dil Detail"/>
      <sheetName val="DCF No Tax"/>
      <sheetName val="DCF Step up"/>
      <sheetName val="Valn Summ No Station Comp"/>
      <sheetName val="DCF No Tax No Station Comp"/>
      <sheetName val="DCF Step up No Station Comp"/>
      <sheetName val="ALT VALUATION"/>
      <sheetName val="Mults"/>
      <sheetName val="Stats"/>
      <sheetName val="Compare Summ"/>
      <sheetName val="Spots"/>
      <sheetName val="Station Comp"/>
      <sheetName val="Accr_Dil Financial"/>
      <sheetName val="Sum of Parts"/>
      <sheetName val="Valn Summ No Sports"/>
      <sheetName val="DCF No Tax No Sports"/>
      <sheetName val="DCF Step up No Sports"/>
      <sheetName val="Laker Add-back"/>
      <sheetName val="Section 4"/>
      <sheetName val="Budget vs. Actual"/>
      <sheetName val="Pacings vs Budget"/>
      <sheetName val="Pacings vs PY"/>
      <sheetName val="$$ Savings"/>
      <sheetName val="Headcount"/>
      <sheetName val="Severance"/>
      <sheetName val="Programming"/>
      <sheetName val="Prog Liabs"/>
      <sheetName val="Prog Assts"/>
      <sheetName val="Prog Liability"/>
      <sheetName val="Prog Assets"/>
      <sheetName val="Syndication"/>
      <sheetName val="Sports Contracts"/>
      <sheetName val="Sports"/>
      <sheetName val="CSFB Lakers"/>
      <sheetName val="Compare"/>
      <sheetName val="Cash Amort"/>
      <sheetName val="Profitability"/>
      <sheetName val="Angels"/>
      <sheetName val="Mighty Ducks"/>
      <sheetName val="Per Game"/>
      <sheetName val="News Anchors"/>
      <sheetName val="BCF by component"/>
      <sheetName val="LA Radio"/>
      <sheetName val="Savings"/>
      <sheetName val="Stock 12-31-01"/>
      <sheetName val="Options 12-31-01"/>
      <sheetName val="Hist_pastein"/>
      <sheetName val="accretiondilution"/>
      <sheetName val="changes from project 32"/>
      <sheetName val="client market overview"/>
      <sheetName val="trading multiples"/>
      <sheetName val="Contribution Target"/>
      <sheetName val="purchase multiple"/>
      <sheetName val="Football -enterprise value"/>
      <sheetName val="Football per share"/>
      <sheetName val="LBO Summary"/>
      <sheetName val="DCF Summary"/>
      <sheetName val="share calculations"/>
      <sheetName val="Stute cap table"/>
      <sheetName val="AD OUTPUT DEAL"/>
      <sheetName val="PF EPS analysis"/>
      <sheetName val="AD output"/>
      <sheetName val="AD"/>
      <sheetName val="Acquirer"/>
      <sheetName val="Target"/>
      <sheetName val="IMDC-mgt"/>
      <sheetName val="AD    options"/>
      <sheetName val="PMO options"/>
      <sheetName val="LATEST ORIG FILE"/>
      <sheetName val="MRX m"/>
      <sheetName val="MRX b"/>
      <sheetName val="IMDC revised"/>
      <sheetName val="DCFValuation"/>
      <sheetName val="Company income statement"/>
      <sheetName val="Pipeline"/>
      <sheetName val="DCFValuation Most likely"/>
      <sheetName val="CY IS Most Likely"/>
      <sheetName val="CY BS"/>
      <sheetName val="CY CF"/>
      <sheetName val="CY IS Worst Case"/>
      <sheetName val="CY IS Best Case"/>
      <sheetName val="BEGIN"/>
      <sheetName val="Transaction overview"/>
      <sheetName val="Fixed exchange ratio analysis"/>
      <sheetName val="Public market overview"/>
      <sheetName val="1-yr stock charts "/>
      <sheetName val="3-yr stock charts"/>
      <sheetName val="10-yr stock charts (2)"/>
      <sheetName val="3 month stock charts"/>
      <sheetName val="Iron valuation summary"/>
      <sheetName val="Trading comps"/>
      <sheetName val="IRON DCF"/>
      <sheetName val="IRON PROJ"/>
      <sheetName val="Mercury valuation summary"/>
      <sheetName val="MERCURY DCF"/>
      <sheetName val="Mercury financial projections"/>
      <sheetName val="MERCURY PROJ"/>
      <sheetName val="Exchange ratio analysis "/>
      <sheetName val="END"/>
      <sheetName val="AVP"/>
      <sheetName val="Trading comps output"/>
      <sheetName val="Med devices input"/>
      <sheetName val="Spec Pharma Input"/>
      <sheetName val="Float with collar"/>
      <sheetName val="Fixed, fixed w collar, float"/>
      <sheetName val="Bar chart page w synergies"/>
      <sheetName val="PR UPDATES"/>
      <sheetName val="3 yr PE's"/>
      <sheetName val="Historical P.E"/>
      <sheetName val="Revenue breakdown"/>
      <sheetName val="Breast panel page"/>
      <sheetName val="Trading comps (2)"/>
      <sheetName val="_x0003__x0009_Ā_x000a_&amp;Tools_x0000__x0004__x0003_Ā_x0008_E&amp;xit Notes_x0000__x0009__x0004_Ā_x0008_"/>
      <sheetName val="_x0003__x0009_Ā_x000a_&amp;Tools_x0000__x0004__x0003_Ā_x0008_E&amp;xit Notes_x0000__x0009__x0004_"/>
      <sheetName val="AD and Cash flow"/>
      <sheetName val="CALP"/>
      <sheetName val="XGEN"/>
      <sheetName val="CALP Acqu Proforma"/>
      <sheetName val="Model Cover"/>
      <sheetName val="Key Data"/>
      <sheetName val="Euro Val"/>
      <sheetName val="UK Val"/>
      <sheetName val="Pan Euro Sort"/>
      <sheetName val="WACC Assumptions"/>
      <sheetName val="Graphs"/>
      <sheetName val="Utilcomp"/>
      <sheetName val="Upside"/>
      <sheetName val="Sort Data"/>
      <sheetName val="Datastream"/>
      <sheetName val="Module8"/>
      <sheetName val="Module9"/>
      <sheetName val="Module10"/>
      <sheetName val="Module13"/>
      <sheetName val="Module16"/>
      <sheetName val="Module5"/>
      <sheetName val="Module11"/>
      <sheetName val="Module12"/>
      <sheetName val="Module14"/>
      <sheetName val="Module15"/>
      <sheetName val="Module17"/>
      <sheetName val="Module18"/>
      <sheetName val="Module19"/>
      <sheetName val="Module20"/>
      <sheetName val="Module21"/>
      <sheetName val="Module22"/>
      <sheetName val="Module23"/>
      <sheetName val="Module24"/>
      <sheetName val="Assume"/>
      <sheetName val="EQUITY_SCHED"/>
      <sheetName val="Current Inputs"/>
      <sheetName val="Demand"/>
      <sheetName val="PHS CapEx"/>
      <sheetName val="FormatAG"/>
      <sheetName val="FACTSET DATA"/>
      <sheetName val="_x000d_"/>
      <sheetName val="ADJ DELPHI_DCF (NEW)"/>
      <sheetName val="DELPHI_DCF (NEW)"/>
      <sheetName val="DELPHI_DCF ADJ (NEW)"/>
      <sheetName val="DELPHI_DCF ADJ (NEW) (2)"/>
      <sheetName val="GPT4_DCF"/>
      <sheetName val="GPT8_DCF"/>
      <sheetName val="GPT10_DCF"/>
      <sheetName val="DELPHI_DCF (OLD)"/>
      <sheetName val="DELPHI+OVERLAY_DCF (OLD)"/>
      <sheetName val="DELPHI_PUBMKT"/>
      <sheetName val="DELPHI_GMDEAL"/>
      <sheetName val="DS_DCF"/>
      <sheetName val="DS_PUBMKT"/>
      <sheetName val="Ds_DEAL"/>
      <sheetName val="LVBS_DCF"/>
      <sheetName val="WB_DCF"/>
      <sheetName val="DSM_DCF"/>
      <sheetName val="Schedule"/>
      <sheetName val="GW"/>
      <sheetName val="Perkins"/>
      <sheetName val="HVBS"/>
      <sheetName val="DS"/>
      <sheetName val="WIRING_JV"/>
      <sheetName val="WIRING"/>
      <sheetName val="BODY"/>
      <sheetName val="TVS"/>
      <sheetName val="AV_D"/>
      <sheetName val="BFG_D"/>
      <sheetName val="BFG AERO"/>
      <sheetName val="COLTEC_D"/>
      <sheetName val="COLTEC AERO"/>
      <sheetName val="DELPHI_GPT4_D"/>
      <sheetName val="DELPHI_GPT8_D"/>
      <sheetName val="PARKER_AERO"/>
      <sheetName val="BBA_D"/>
      <sheetName val="DELPHI_GPT10_D"/>
      <sheetName val="DELPHI OLD"/>
      <sheetName val="DELPHI_ASSOC"/>
      <sheetName val="DELPHI_ADJ"/>
      <sheetName val="AERO_GEN3"/>
      <sheetName val="DELPHI NEW"/>
      <sheetName val="OVERLAY"/>
      <sheetName val="AERO_GEN4"/>
      <sheetName val="AV"/>
      <sheetName val="AV_AERO"/>
      <sheetName val="AV_IND"/>
      <sheetName val="AV_AUTO"/>
      <sheetName val="BFG"/>
      <sheetName val="ROHR"/>
      <sheetName val="COLTEC"/>
      <sheetName val="MOOG"/>
      <sheetName val="COT_AERO"/>
      <sheetName val="BBA"/>
      <sheetName val="RACAL"/>
      <sheetName val="PF_SALES"/>
      <sheetName val="PF_EBITDA"/>
      <sheetName val="PF_EBIT"/>
      <sheetName val="PF_INTEXP"/>
      <sheetName val="NET INCOME"/>
      <sheetName val="LV_CF"/>
      <sheetName val="CAP"/>
      <sheetName val="Credit"/>
      <sheetName val="EPS"/>
      <sheetName val="IMPACT_C"/>
      <sheetName val="IMPACT_C (3)"/>
      <sheetName val="IMPACT_B"/>
      <sheetName val="IMPACT_M"/>
      <sheetName val="IMPACT_AV"/>
      <sheetName val="IMPACT_C (2)"/>
      <sheetName val="IMPACT_B (2)"/>
      <sheetName val="SEG_C"/>
      <sheetName val="SEG_B"/>
      <sheetName val="SEG_M"/>
      <sheetName val="SEG_AV"/>
      <sheetName val="_x0003__x0009_Ā_x000a_&amp;Tools"/>
      <sheetName val="9-99 Current O3"/>
      <sheetName val="LBO Assumptions"/>
      <sheetName val="Small Acquisition Assump."/>
      <sheetName val="12.31.07 PFBS"/>
      <sheetName val="12.31.08 PFBS"/>
      <sheetName val="Sensitivity Analysis"/>
      <sheetName val="Spreads"/>
      <sheetName val="DCF - Terminal Value"/>
      <sheetName val="Valuation "/>
      <sheetName val="infor"/>
      <sheetName val="Total"/>
      <sheetName val="CreditStats"/>
      <sheetName val="CHS IRR"/>
      <sheetName val="Mezz IRR"/>
      <sheetName val="Pref IRR"/>
      <sheetName val="Cap Structure Chart"/>
      <sheetName val="Chart2"/>
      <sheetName val="CHS Deals"/>
      <sheetName val="Buyout Comps"/>
      <sheetName val="Macros"/>
      <sheetName val="IndCoVariance"/>
      <sheetName val="Variance"/>
      <sheetName val="Input Sheet"/>
      <sheetName val="FIN5+"/>
      <sheetName val="BS - detail- Consol Mapped 1"/>
      <sheetName val="Disc &amp; GME"/>
      <sheetName val="6800"/>
      <sheetName val="Clause 9"/>
      <sheetName val="TAX"/>
      <sheetName val="NAV"/>
      <sheetName val="oresreqsum"/>
      <sheetName val="OpTrack"/>
      <sheetName val="Amortization Schedules"/>
      <sheetName val="Manual_Batch_Data"/>
      <sheetName val="C"/>
      <sheetName val="building"/>
      <sheetName val="주주명부&lt;끝&gt;"/>
      <sheetName val="cash"/>
      <sheetName val="Comp. Transaction"/>
      <sheetName val="Purchase Acctg (2)"/>
      <sheetName val="Balance Sheets"/>
      <sheetName val="Deal-Transition Costs"/>
      <sheetName val="WEB JE Summary"/>
      <sheetName val="1 Balsheet"/>
      <sheetName val="2 Incstat"/>
      <sheetName val="3 Prospective Fin Info"/>
      <sheetName val="4 DCF-Reasonableness Test"/>
      <sheetName val="5 Workforce"/>
      <sheetName val="6 Royalty Data"/>
      <sheetName val="7 Trademark"/>
      <sheetName val="8 Reseller Agreements"/>
      <sheetName val="9 Service Provider Agreements"/>
      <sheetName val="10 Product Agreements"/>
      <sheetName val="11 Referral Agreements"/>
      <sheetName val="12 Alliance Agreements"/>
      <sheetName val="13 Customer Relationships"/>
      <sheetName val="14 Existing Technology"/>
      <sheetName val="15 WACC"/>
      <sheetName val="16 BETA Analysis"/>
      <sheetName val="17 Asset Returns"/>
      <sheetName val="18 DiscountRateTest"/>
      <sheetName val="19 Supporting Asset Charges"/>
      <sheetName val="Survival Curve"/>
      <sheetName val="Allocation"/>
      <sheetName val="QuickDCF"/>
      <sheetName val="ALL"/>
      <sheetName val="Transition"/>
      <sheetName val="Consol &amp; Adj"/>
      <sheetName val="Purchase Acctg"/>
      <sheetName val="WEB JE"/>
      <sheetName val="Ticker Entry"/>
      <sheetName val="CompLtmBS"/>
      <sheetName val="CompLtmIS"/>
      <sheetName val="CompCommonSize"/>
      <sheetName val="CompFinanRatios"/>
      <sheetName val="MarketData"/>
      <sheetName val="MarkAppr"/>
      <sheetName val="Yr-Yr Prices"/>
      <sheetName val="TRANSAPPR"/>
      <sheetName val="ProjIS"/>
      <sheetName val="DCF-Debtfree"/>
      <sheetName val="Tax Table"/>
      <sheetName val="SBBI "/>
      <sheetName val="Beta"/>
      <sheetName val="CAPM"/>
      <sheetName val="Business Descriptions"/>
      <sheetName val="HistFinAnal"/>
      <sheetName val="Summary (2)"/>
      <sheetName val="Original JE"/>
      <sheetName val="GT_Custom"/>
      <sheetName val="Monthly"/>
      <sheetName val="CoSumm"/>
      <sheetName val="GPG"/>
      <sheetName val="ECT"/>
      <sheetName val="EUROPE"/>
      <sheetName val="EOG"/>
      <sheetName val="EINT"/>
      <sheetName val="CFEOTT"/>
      <sheetName val="PGC"/>
      <sheetName val="EREC"/>
      <sheetName val="EES"/>
      <sheetName val="CORP"/>
      <sheetName val="ECM"/>
      <sheetName val="FIN"/>
      <sheetName val="EOGMI"/>
      <sheetName val="EESMI"/>
      <sheetName val="ERECMI"/>
      <sheetName val="MAC"/>
      <sheetName val="CONSOL_MOD"/>
      <sheetName val="PRINT_MOD"/>
      <sheetName val="PRINT_RESET_MOD"/>
      <sheetName val="CO_SUM_MOD"/>
      <sheetName val="MISC_MOD"/>
      <sheetName val="VARIANCE_MODULE"/>
      <sheetName val="Foundation Creek"/>
      <sheetName val="Econ Model"/>
      <sheetName val="LowBTU Gath"/>
      <sheetName val="MesaTap"/>
      <sheetName val="North Douglas"/>
      <sheetName val="Rifle-Bolton"/>
      <sheetName val="Rifle"/>
      <sheetName val="Operations"/>
      <sheetName val="Sales 2003"/>
      <sheetName val="OPERATING RESULTS YTD 5-05"/>
      <sheetName val="synthgraph COMPS"/>
      <sheetName val="Workforce Value"/>
      <sheetName val="Employees"/>
      <sheetName val=" Workforce Life"/>
      <sheetName val=" Customers"/>
      <sheetName val="Workforce_Value(5)"/>
      <sheetName val="Return on Assets"/>
      <sheetName val="NTA"/>
      <sheetName val="Excess Earnings"/>
      <sheetName val="Tax Amort"/>
      <sheetName val="ECI - Projected IS"/>
      <sheetName val="EBITDA Detail 2001-2003"/>
      <sheetName val="Balance Sheet Dec 2001x"/>
      <sheetName val="Balance Sheet Dec 2000"/>
      <sheetName val="Val Matrix"/>
      <sheetName val="Dashboard"/>
      <sheetName val="Cover page"/>
      <sheetName val="Corporate Structure"/>
      <sheetName val="ANAV Life"/>
      <sheetName val="Assumption"/>
      <sheetName val="Check"/>
      <sheetName val="Patterns"/>
      <sheetName val="ANAV"/>
      <sheetName val="Historical"/>
      <sheetName val="Historical  Walnut + LoB"/>
      <sheetName val="LoB COR"/>
      <sheetName val="LoB data"/>
      <sheetName val="DCF Motor"/>
      <sheetName val="DCF Home"/>
      <sheetName val="DCF Industrial"/>
      <sheetName val="DCF TPL"/>
      <sheetName val="DCF Others"/>
      <sheetName val="DCF Agregator"/>
      <sheetName val="DCF TOTAL LoB"/>
      <sheetName val="Graph"/>
      <sheetName val="Drivers and Contents"/>
      <sheetName val="FX"/>
      <sheetName val="Warnings"/>
      <sheetName val="02"/>
      <sheetName val="Sensitivities Input"/>
      <sheetName val="Acq. LBO"/>
      <sheetName val="Sensitivities Output"/>
      <sheetName val="Adj Combined IS"/>
      <sheetName val="Adj Combined BS"/>
      <sheetName val="EPS Analysis"/>
      <sheetName val="Earnings Impact"/>
      <sheetName val="Contrib Analysis"/>
      <sheetName val="PF Credit"/>
      <sheetName val="Projection Summary"/>
      <sheetName val="Sens Graphs"/>
      <sheetName val="Collateral Coverage - M"/>
      <sheetName val="EV - M"/>
      <sheetName val="Hist Fin Sum"/>
      <sheetName val="TrainingTheStreet"/>
      <sheetName val="workingcap"/>
      <sheetName val="dep"/>
      <sheetName val="amort"/>
      <sheetName val="equity"/>
      <sheetName val="shares"/>
      <sheetName val="Database"/>
      <sheetName val="Instruction"/>
      <sheetName val="Company View"/>
      <sheetName val="Inc&amp;Exp"/>
      <sheetName val="FA"/>
      <sheetName val="IBA&amp;HP"/>
      <sheetName val="Contents"/>
      <sheetName val="Sch 1"/>
      <sheetName val="Sch 1A"/>
      <sheetName val="Sch 1B"/>
      <sheetName val="Sch 2B"/>
      <sheetName val="Sch 2C"/>
      <sheetName val="Other_Sch"/>
      <sheetName val="STD FORMS"/>
      <sheetName val="TaxComp"/>
      <sheetName val="ROLLOVER"/>
      <sheetName val="Macro"/>
      <sheetName val="Macro1"/>
      <sheetName val="Module25"/>
      <sheetName val="Module26"/>
      <sheetName val="Module27"/>
      <sheetName val="Module28"/>
      <sheetName val="LOV- FY10"/>
      <sheetName val="WS 4 - Foreign PBT &amp; Tax"/>
      <sheetName val="Table"/>
      <sheetName val="2pgr_target"/>
      <sheetName val="General Information"/>
      <sheetName val="DropDowns"/>
      <sheetName val="July Update"/>
      <sheetName val="PL Variance"/>
      <sheetName val="UK Data FY05"/>
      <sheetName val="Accrued exp - taxes"/>
      <sheetName val="Menu"/>
      <sheetName val="Dept Expense 1000"/>
      <sheetName val="Metric Sensitivity"/>
      <sheetName val="Sensitivity"/>
      <sheetName val="FY09"/>
      <sheetName val="FY10_Final"/>
      <sheetName val="MERGER"/>
      <sheetName val="Stucture A"/>
      <sheetName val="Matrix A"/>
      <sheetName val="Stucture B"/>
      <sheetName val="Matrix B"/>
      <sheetName val="Stucture C"/>
      <sheetName val="Matrix C"/>
      <sheetName val="Sale"/>
      <sheetName val="Rev_Comb"/>
      <sheetName val="Rev_Val"/>
      <sheetName val="proj"/>
      <sheetName val="Scen1"/>
      <sheetName val="Total Market"/>
      <sheetName val="GSM CapEx"/>
      <sheetName val="P and L"/>
      <sheetName val="Balance"/>
      <sheetName val="Funds and Valuation"/>
      <sheetName val="Graphics Summary"/>
      <sheetName val="Financial Chart"/>
      <sheetName val="Cashflow Chart"/>
      <sheetName val="Revenue Chart"/>
      <sheetName val="Cell Sites"/>
      <sheetName val="CapEx Chart"/>
      <sheetName val="OpEx Chart"/>
      <sheetName val="Demand Chart"/>
      <sheetName val="MR Input"/>
      <sheetName val="PARAM"/>
      <sheetName val="P"/>
      <sheetName val="BEA D3"/>
      <sheetName val="CN"/>
      <sheetName val="CT"/>
      <sheetName val="RSI"/>
      <sheetName val="BSS"/>
      <sheetName val="F"/>
      <sheetName val="EQ-CORE"/>
      <sheetName val="EQ-OC"/>
      <sheetName val="May 02"/>
      <sheetName val="Jun 02"/>
      <sheetName val="Jul 02"/>
      <sheetName val="Aug 02"/>
      <sheetName val="Jul 03"/>
      <sheetName val="Aug 03"/>
      <sheetName val="Sep 03"/>
      <sheetName val="Oct 03"/>
      <sheetName val="Nov 03"/>
      <sheetName val="Dec 03"/>
      <sheetName val="FPA"/>
      <sheetName val="RM"/>
      <sheetName val="OP DAYS"/>
      <sheetName val="Core RSUs"/>
      <sheetName val="Overclad RSUs"/>
      <sheetName val="EXP-DT"/>
      <sheetName val="RMF"/>
      <sheetName val="Q1 2010"/>
      <sheetName val="Q2 2010"/>
      <sheetName val="Q3 2010"/>
      <sheetName val="Q4 2010"/>
      <sheetName val="2011"/>
      <sheetName val="2012"/>
      <sheetName val="2013"/>
      <sheetName val="Apr 09"/>
      <sheetName val="May 09"/>
      <sheetName val="Jun 09"/>
      <sheetName val="Jul 09"/>
      <sheetName val="Aug 09"/>
      <sheetName val="Sep 09"/>
      <sheetName val="Oct 09"/>
      <sheetName val="Nov 09"/>
      <sheetName val="Dec 09"/>
      <sheetName val="CTSumm"/>
      <sheetName val="Jan 12"/>
      <sheetName val="Feb 12"/>
      <sheetName val="Mar 12"/>
      <sheetName val="Apr 12"/>
      <sheetName val="May 12"/>
      <sheetName val="Jun 12"/>
      <sheetName val="Jul 12"/>
      <sheetName val="Aug 12"/>
      <sheetName val="Sep 12"/>
      <sheetName val="Oct 12"/>
      <sheetName val="Nov 12"/>
      <sheetName val="Dec 12"/>
      <sheetName val="MAT CALC"/>
      <sheetName val="ALD New Projections"/>
      <sheetName val="Redox Cust"/>
      <sheetName val="Alternative Channels"/>
      <sheetName val="Incr Sales-Detail"/>
      <sheetName val="Walmart"/>
      <sheetName val="Oxydol-Dollar"/>
      <sheetName val="COGS"/>
      <sheetName val="Freight - WalMart"/>
      <sheetName val="Freight - Others"/>
      <sheetName val="P-5.1 FY19 TR NOL CF"/>
      <sheetName val="IBU Capex (000's)"/>
      <sheetName val="Arcade List"/>
      <sheetName val="Offer Exhibit A"/>
      <sheetName val="Assumpt"/>
      <sheetName val="I &amp; E"/>
      <sheetName val="Devel. Budget @ Closing"/>
      <sheetName val="Devel. Budget"/>
      <sheetName val="Rent up"/>
      <sheetName val="Distribution 70-30"/>
      <sheetName val="Bank Loan Payoff"/>
      <sheetName val="depreciation"/>
      <sheetName val="Distribution"/>
      <sheetName val="Income &amp; Expense"/>
      <sheetName val="Leveraged Equity"/>
      <sheetName val="C.O.S.S."/>
      <sheetName val="_x0000__x0003_ Ā_x000a_&amp;Tools_x0000__x0000__x0004__x0003_Ā_x0008_E&amp;xit Notes_x0000_ _x0004_"/>
      <sheetName val="_x0003_ Ā_x000a_&amp;Tools_x0000__x0004__x0003_Ā_x0008_E&amp;xit Notes_x0000_ _x0004_Ā_x0008_"/>
      <sheetName val="_x0003_ Ā_x000a_&amp;Tools"/>
      <sheetName val="MCK_Proj"/>
      <sheetName val="Target_Proj"/>
      <sheetName val="Summary Synergies"/>
      <sheetName val="Summary Merger"/>
      <sheetName val="titan"/>
      <sheetName val="AVP-Premium"/>
      <sheetName val="AVP-Exchange"/>
      <sheetName val="1999Stock "/>
      <sheetName val="2000Stock"/>
      <sheetName val="Comparison"/>
      <sheetName val="Gen-Med"/>
      <sheetName val="Fut Stock Price"/>
      <sheetName val="Summary Proj"/>
      <sheetName val="DATA EXPORT-UVI"/>
      <sheetName val="JAII Balance"/>
      <sheetName val="JAII Cashflow"/>
      <sheetName val="Base &amp; LBO Assumptions"/>
      <sheetName val="APV"/>
      <sheetName val="Equity Summary"/>
      <sheetName val="Price Summary"/>
      <sheetName val="Covenant 6.10"/>
      <sheetName val="Covenant 6.11"/>
      <sheetName val="JAII Income"/>
      <sheetName val="Code Tables"/>
      <sheetName val="PA2"/>
      <sheetName val="Credit Calc"/>
      <sheetName val="PF Cap and Credit"/>
      <sheetName val="LB_DCF"/>
      <sheetName val="LC"/>
      <sheetName val="LC last year"/>
      <sheetName val="USD"/>
      <sheetName val="USD last year"/>
      <sheetName val="IS_YTD_July07"/>
      <sheetName val="CDMA Subscribers"/>
      <sheetName val="pellet"/>
      <sheetName val="AU Template"/>
      <sheetName val="Analysis"/>
      <sheetName val="Subscribers"/>
      <sheetName val="Prog Details"/>
      <sheetName val="Sales &amp; Marketing"/>
      <sheetName val="AOP &amp; Prod"/>
      <sheetName val="Tech"/>
      <sheetName val="Staff"/>
      <sheetName val="G&amp;A"/>
      <sheetName val="Amort &amp; Int"/>
      <sheetName val="ICON Upload"/>
      <sheetName val="_x0003_ Ā_x000a_&amp;Tools_x0000__x0004__x0003_Ā_x0008_E&amp;xit Notes_x0000_ _x0004_"/>
      <sheetName val="Proj. Bal."/>
      <sheetName val="Schedules"/>
      <sheetName val="Common-Size"/>
      <sheetName val="Proj_ Bal_"/>
      <sheetName val="Common_Size"/>
      <sheetName val="Riep x società - Affitti"/>
      <sheetName val="Rev"/>
      <sheetName val="Dictionaries"/>
      <sheetName val="Integrali e proporzionali"/>
      <sheetName val="LFA 2001"/>
      <sheetName val="I-S"/>
      <sheetName val="DPR(TAX)"/>
      <sheetName val="Proj__Bal_"/>
      <sheetName val="Proj__Bal_1"/>
      <sheetName val="Riep_x_società_-_Affitti"/>
      <sheetName val="Integrali_e_proporzionali"/>
      <sheetName val="LFA_2001"/>
      <sheetName val="Title"/>
      <sheetName val="+9000-8"/>
      <sheetName val="+9000-9"/>
      <sheetName val="+9120-1(2)"/>
      <sheetName val="PL"/>
      <sheetName val="FinanceCost"/>
      <sheetName val="FinanceBS"/>
      <sheetName val="PL 1"/>
      <sheetName val="32. Реализация и С-сть"/>
      <sheetName val="DPR_TAX_"/>
      <sheetName val="Лист1"/>
      <sheetName val="BS_n"/>
      <sheetName val="КлассЗСМК"/>
      <sheetName val="КлассНТМК"/>
      <sheetName val="Справ"/>
      <sheetName val="Закупки"/>
      <sheetName val="23"/>
      <sheetName val="30"/>
      <sheetName val="28"/>
      <sheetName val="18_2"/>
      <sheetName val="without project"/>
      <sheetName val="Остатки"/>
      <sheetName val="Служебный"/>
      <sheetName val="FOBRKUP"/>
      <sheetName val="Table000208"/>
      <sheetName val="Capital Structure Assumptions"/>
      <sheetName val="2008E EBITDA"/>
      <sheetName val="CONSOL"/>
      <sheetName val="Africa"/>
      <sheetName val="Ocean"/>
      <sheetName val="S Amer"/>
      <sheetName val="W Eur"/>
      <sheetName val="C Amer"/>
      <sheetName val="E Eur"/>
      <sheetName val="E Asia"/>
      <sheetName val="Mideast"/>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refreshError="1"/>
      <sheetData sheetId="87" refreshError="1"/>
      <sheetData sheetId="88"/>
      <sheetData sheetId="89"/>
      <sheetData sheetId="90"/>
      <sheetData sheetId="9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sheetData sheetId="111"/>
      <sheetData sheetId="112"/>
      <sheetData sheetId="113" refreshError="1"/>
      <sheetData sheetId="114"/>
      <sheetData sheetId="115"/>
      <sheetData sheetId="116"/>
      <sheetData sheetId="117"/>
      <sheetData sheetId="118" refreshError="1"/>
      <sheetData sheetId="119" refreshError="1"/>
      <sheetData sheetId="120"/>
      <sheetData sheetId="121" refreshError="1"/>
      <sheetData sheetId="122"/>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ow r="7">
          <cell r="C7" t="str">
            <v>Company 1</v>
          </cell>
        </row>
      </sheetData>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sheetData sheetId="411"/>
      <sheetData sheetId="412"/>
      <sheetData sheetId="413"/>
      <sheetData sheetId="414"/>
      <sheetData sheetId="415" refreshError="1"/>
      <sheetData sheetId="416" refreshError="1"/>
      <sheetData sheetId="417" refreshError="1"/>
      <sheetData sheetId="418"/>
      <sheetData sheetId="419"/>
      <sheetData sheetId="420"/>
      <sheetData sheetId="421"/>
      <sheetData sheetId="422"/>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row r="9">
          <cell r="A9">
            <v>900000</v>
          </cell>
        </row>
      </sheetData>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ow r="3">
          <cell r="B3" t="str">
            <v>NextVenue</v>
          </cell>
        </row>
      </sheetData>
      <sheetData sheetId="567">
        <row r="3">
          <cell r="B3" t="str">
            <v>NextVenue</v>
          </cell>
        </row>
      </sheetData>
      <sheetData sheetId="568"/>
      <sheetData sheetId="569"/>
      <sheetData sheetId="570"/>
      <sheetData sheetId="571">
        <row r="3">
          <cell r="B3" t="str">
            <v>NextVenue</v>
          </cell>
        </row>
      </sheetData>
      <sheetData sheetId="572">
        <row r="3">
          <cell r="B3" t="str">
            <v>NextVenue</v>
          </cell>
        </row>
      </sheetData>
      <sheetData sheetId="573"/>
      <sheetData sheetId="574"/>
      <sheetData sheetId="575"/>
      <sheetData sheetId="576"/>
      <sheetData sheetId="577"/>
      <sheetData sheetId="578">
        <row r="3">
          <cell r="B3" t="str">
            <v>NextVenue</v>
          </cell>
        </row>
      </sheetData>
      <sheetData sheetId="579"/>
      <sheetData sheetId="580"/>
      <sheetData sheetId="581"/>
      <sheetData sheetId="582"/>
      <sheetData sheetId="583"/>
      <sheetData sheetId="584" refreshError="1"/>
      <sheetData sheetId="585"/>
      <sheetData sheetId="586"/>
      <sheetData sheetId="587"/>
      <sheetData sheetId="588"/>
      <sheetData sheetId="589"/>
      <sheetData sheetId="590"/>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sheetData sheetId="913"/>
      <sheetData sheetId="914"/>
      <sheetData sheetId="915"/>
      <sheetData sheetId="916"/>
      <sheetData sheetId="917"/>
      <sheetData sheetId="918"/>
      <sheetData sheetId="919"/>
      <sheetData sheetId="920">
        <row r="2">
          <cell r="A2" t="str">
            <v>10_AST_Other_Canada All Customers</v>
          </cell>
        </row>
      </sheetData>
      <sheetData sheetId="921"/>
      <sheetData sheetId="922"/>
      <sheetData sheetId="923"/>
      <sheetData sheetId="924"/>
      <sheetData sheetId="925"/>
      <sheetData sheetId="926"/>
      <sheetData sheetId="927"/>
      <sheetData sheetId="928"/>
      <sheetData sheetId="929"/>
      <sheetData sheetId="930"/>
      <sheetData sheetId="931"/>
      <sheetData sheetId="932"/>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sheetData sheetId="1171"/>
      <sheetData sheetId="1172"/>
      <sheetData sheetId="1173"/>
      <sheetData sheetId="1174"/>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sheetData sheetId="1327"/>
      <sheetData sheetId="1328" refreshError="1"/>
      <sheetData sheetId="1329" refreshError="1"/>
      <sheetData sheetId="1330" refreshError="1"/>
      <sheetData sheetId="1331"/>
      <sheetData sheetId="1332" refreshError="1"/>
      <sheetData sheetId="1333"/>
      <sheetData sheetId="1334"/>
      <sheetData sheetId="1335"/>
      <sheetData sheetId="1336"/>
      <sheetData sheetId="1337" refreshError="1"/>
      <sheetData sheetId="1338"/>
      <sheetData sheetId="1339"/>
      <sheetData sheetId="1340" refreshError="1"/>
      <sheetData sheetId="1341" refreshError="1"/>
      <sheetData sheetId="1342" refreshError="1"/>
      <sheetData sheetId="1343" refreshError="1"/>
      <sheetData sheetId="1344" refreshError="1"/>
      <sheetData sheetId="1345" refreshError="1"/>
      <sheetData sheetId="1346"/>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sheetData sheetId="1371"/>
      <sheetData sheetId="1372"/>
      <sheetData sheetId="1373" refreshError="1"/>
      <sheetData sheetId="1374" refreshError="1"/>
      <sheetData sheetId="1375" refreshError="1"/>
      <sheetData sheetId="1376">
        <row r="7">
          <cell r="D7">
            <v>1092.9000000000001</v>
          </cell>
        </row>
      </sheetData>
      <sheetData sheetId="1377">
        <row r="7">
          <cell r="D7">
            <v>2501.059999999994</v>
          </cell>
        </row>
      </sheetData>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sheetData sheetId="1450"/>
      <sheetData sheetId="1451"/>
      <sheetData sheetId="1452"/>
      <sheetData sheetId="1453"/>
      <sheetData sheetId="1454"/>
      <sheetData sheetId="1455"/>
      <sheetData sheetId="1456"/>
      <sheetData sheetId="1457"/>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ow r="32">
          <cell r="K32">
            <v>-3626170</v>
          </cell>
        </row>
      </sheetData>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sheetData sheetId="1537"/>
      <sheetData sheetId="1538"/>
      <sheetData sheetId="1539"/>
      <sheetData sheetId="1540"/>
      <sheetData sheetId="1541"/>
      <sheetData sheetId="1542"/>
      <sheetData sheetId="1543" refreshError="1"/>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sheetData sheetId="1603"/>
      <sheetData sheetId="1604"/>
      <sheetData sheetId="1605"/>
      <sheetData sheetId="1606"/>
      <sheetData sheetId="1607"/>
      <sheetData sheetId="1608"/>
      <sheetData sheetId="1609"/>
      <sheetData sheetId="1610"/>
      <sheetData sheetId="1611">
        <row r="6">
          <cell r="B6">
            <v>1</v>
          </cell>
        </row>
      </sheetData>
      <sheetData sheetId="1612" refreshError="1"/>
      <sheetData sheetId="1613" refreshError="1"/>
      <sheetData sheetId="1614" refreshError="1"/>
      <sheetData sheetId="1615" refreshError="1"/>
      <sheetData sheetId="1616" refreshError="1"/>
      <sheetData sheetId="1617"/>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ow r="90">
          <cell r="B90" t="str">
            <v>Ending Subs</v>
          </cell>
        </row>
      </sheetData>
      <sheetData sheetId="1656" refreshError="1"/>
      <sheetData sheetId="1657"/>
      <sheetData sheetId="1658"/>
      <sheetData sheetId="1659"/>
      <sheetData sheetId="1660"/>
      <sheetData sheetId="1661"/>
      <sheetData sheetId="1662"/>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42A33-9C88-4887-AA7A-42DBAF682B76}">
  <sheetPr>
    <tabColor theme="3" tint="0.39997558519241921"/>
  </sheetPr>
  <dimension ref="A1:T138"/>
  <sheetViews>
    <sheetView showZeros="0" tabSelected="1" zoomScale="115" zoomScaleNormal="115" zoomScaleSheetLayoutView="89" zoomScalePageLayoutView="90" workbookViewId="0"/>
  </sheetViews>
  <sheetFormatPr defaultColWidth="9.140625" defaultRowHeight="21.75" customHeight="1" x14ac:dyDescent="0.5"/>
  <cols>
    <col min="1" max="6" width="1.85546875" style="224" customWidth="1"/>
    <col min="7" max="7" width="24" style="224" customWidth="1"/>
    <col min="8" max="8" width="7.85546875" style="225" customWidth="1"/>
    <col min="9" max="9" width="0.7109375" style="225" customWidth="1"/>
    <col min="10" max="10" width="14.85546875" style="226" customWidth="1"/>
    <col min="11" max="11" width="0.7109375" style="226" customWidth="1"/>
    <col min="12" max="12" width="13.7109375" style="226" customWidth="1"/>
    <col min="13" max="13" width="0.7109375" style="226" customWidth="1"/>
    <col min="14" max="14" width="14.85546875" style="227" customWidth="1"/>
    <col min="15" max="15" width="0.7109375" style="227" customWidth="1"/>
    <col min="16" max="16" width="13.7109375" style="227" customWidth="1"/>
    <col min="17" max="18" width="9.140625" style="224"/>
    <col min="19" max="20" width="14.7109375" style="224" bestFit="1" customWidth="1"/>
    <col min="21" max="16384" width="9.140625" style="224"/>
  </cols>
  <sheetData>
    <row r="1" spans="1:16" ht="21.75" customHeight="1" x14ac:dyDescent="0.4">
      <c r="A1" s="223" t="s">
        <v>0</v>
      </c>
    </row>
    <row r="2" spans="1:16" s="228" customFormat="1" ht="21.75" customHeight="1" x14ac:dyDescent="0.5">
      <c r="A2" s="228" t="s">
        <v>168</v>
      </c>
      <c r="H2" s="229"/>
      <c r="I2" s="229"/>
      <c r="J2" s="230"/>
      <c r="K2" s="230"/>
      <c r="L2" s="230"/>
      <c r="M2" s="230"/>
      <c r="N2" s="231"/>
      <c r="O2" s="231"/>
      <c r="P2" s="231"/>
    </row>
    <row r="3" spans="1:16" s="228" customFormat="1" ht="21.75" customHeight="1" x14ac:dyDescent="0.5">
      <c r="A3" s="232" t="s">
        <v>179</v>
      </c>
      <c r="B3" s="233"/>
      <c r="C3" s="233"/>
      <c r="D3" s="233"/>
      <c r="E3" s="233"/>
      <c r="F3" s="233"/>
      <c r="G3" s="233"/>
      <c r="H3" s="234"/>
      <c r="I3" s="234"/>
      <c r="J3" s="279"/>
      <c r="K3" s="279"/>
      <c r="L3" s="279"/>
      <c r="M3" s="279"/>
      <c r="N3" s="235"/>
      <c r="O3" s="235"/>
      <c r="P3" s="235"/>
    </row>
    <row r="4" spans="1:16" s="228" customFormat="1" ht="20.100000000000001" customHeight="1" x14ac:dyDescent="0.5">
      <c r="H4" s="229"/>
      <c r="I4" s="229"/>
      <c r="J4" s="230"/>
      <c r="K4" s="230"/>
      <c r="L4" s="230"/>
      <c r="M4" s="230"/>
      <c r="N4" s="231"/>
      <c r="O4" s="231"/>
      <c r="P4" s="231"/>
    </row>
    <row r="5" spans="1:16" s="228" customFormat="1" ht="20.100000000000001" customHeight="1" x14ac:dyDescent="0.5">
      <c r="H5" s="229"/>
      <c r="I5" s="229"/>
      <c r="J5" s="290" t="s">
        <v>50</v>
      </c>
      <c r="K5" s="290"/>
      <c r="L5" s="290"/>
      <c r="M5" s="236"/>
      <c r="N5" s="290" t="s">
        <v>51</v>
      </c>
      <c r="O5" s="290"/>
      <c r="P5" s="290"/>
    </row>
    <row r="6" spans="1:16" s="228" customFormat="1" ht="20.100000000000001" customHeight="1" x14ac:dyDescent="0.5">
      <c r="H6" s="229"/>
      <c r="I6" s="229"/>
      <c r="J6" s="237" t="s">
        <v>130</v>
      </c>
      <c r="K6" s="238"/>
      <c r="L6" s="237" t="s">
        <v>131</v>
      </c>
      <c r="M6" s="238"/>
      <c r="N6" s="237" t="s">
        <v>130</v>
      </c>
      <c r="O6" s="238"/>
      <c r="P6" s="237" t="s">
        <v>131</v>
      </c>
    </row>
    <row r="7" spans="1:16" s="228" customFormat="1" ht="20.100000000000001" customHeight="1" x14ac:dyDescent="0.5">
      <c r="H7" s="229"/>
      <c r="I7" s="229"/>
      <c r="J7" s="13" t="s">
        <v>134</v>
      </c>
      <c r="K7" s="13"/>
      <c r="L7" s="13" t="s">
        <v>1</v>
      </c>
      <c r="M7" s="69"/>
      <c r="N7" s="13" t="s">
        <v>134</v>
      </c>
      <c r="O7" s="13"/>
      <c r="P7" s="13" t="s">
        <v>1</v>
      </c>
    </row>
    <row r="8" spans="1:16" s="228" customFormat="1" ht="20.100000000000001" customHeight="1" x14ac:dyDescent="0.5">
      <c r="H8" s="229"/>
      <c r="I8" s="229"/>
      <c r="J8" s="231" t="s">
        <v>169</v>
      </c>
      <c r="K8" s="230"/>
      <c r="L8" s="231" t="s">
        <v>141</v>
      </c>
      <c r="M8" s="231"/>
      <c r="N8" s="231" t="s">
        <v>169</v>
      </c>
      <c r="O8" s="230"/>
      <c r="P8" s="231" t="s">
        <v>141</v>
      </c>
    </row>
    <row r="9" spans="1:16" s="228" customFormat="1" ht="20.100000000000001" customHeight="1" x14ac:dyDescent="0.5">
      <c r="H9" s="234" t="s">
        <v>2</v>
      </c>
      <c r="I9" s="229"/>
      <c r="J9" s="235" t="s">
        <v>3</v>
      </c>
      <c r="K9" s="230"/>
      <c r="L9" s="235" t="s">
        <v>3</v>
      </c>
      <c r="M9" s="231"/>
      <c r="N9" s="235" t="s">
        <v>3</v>
      </c>
      <c r="O9" s="230"/>
      <c r="P9" s="235" t="s">
        <v>3</v>
      </c>
    </row>
    <row r="10" spans="1:16" s="228" customFormat="1" ht="6" customHeight="1" x14ac:dyDescent="0.5">
      <c r="H10" s="229"/>
      <c r="I10" s="229"/>
      <c r="J10" s="239"/>
      <c r="K10" s="230"/>
      <c r="L10" s="231"/>
      <c r="M10" s="231"/>
      <c r="N10" s="239"/>
      <c r="O10" s="230"/>
      <c r="P10" s="231"/>
    </row>
    <row r="11" spans="1:16" ht="20.100000000000001" customHeight="1" x14ac:dyDescent="0.5">
      <c r="A11" s="228" t="s">
        <v>4</v>
      </c>
      <c r="J11" s="240"/>
      <c r="L11" s="227"/>
      <c r="M11" s="227"/>
      <c r="N11" s="240"/>
    </row>
    <row r="12" spans="1:16" ht="6" customHeight="1" x14ac:dyDescent="0.5">
      <c r="E12" s="241"/>
      <c r="J12" s="240"/>
      <c r="L12" s="227"/>
      <c r="M12" s="227"/>
      <c r="N12" s="240"/>
    </row>
    <row r="13" spans="1:16" ht="20.100000000000001" customHeight="1" x14ac:dyDescent="0.5">
      <c r="A13" s="228" t="s">
        <v>5</v>
      </c>
      <c r="B13" s="241"/>
      <c r="E13" s="241"/>
      <c r="J13" s="240"/>
      <c r="L13" s="227"/>
      <c r="M13" s="227"/>
      <c r="N13" s="240"/>
    </row>
    <row r="14" spans="1:16" ht="6" customHeight="1" x14ac:dyDescent="0.5">
      <c r="A14" s="228"/>
      <c r="B14" s="241"/>
      <c r="E14" s="241"/>
      <c r="J14" s="240"/>
      <c r="L14" s="227"/>
      <c r="M14" s="227"/>
      <c r="N14" s="240"/>
    </row>
    <row r="15" spans="1:16" ht="20.100000000000001" customHeight="1" x14ac:dyDescent="0.5">
      <c r="A15" s="224" t="s">
        <v>6</v>
      </c>
      <c r="J15" s="240">
        <v>90431008</v>
      </c>
      <c r="K15" s="242"/>
      <c r="L15" s="227">
        <v>224819803</v>
      </c>
      <c r="M15" s="227"/>
      <c r="N15" s="240">
        <v>68832750</v>
      </c>
      <c r="O15" s="242"/>
      <c r="P15" s="227">
        <v>203838409</v>
      </c>
    </row>
    <row r="16" spans="1:16" ht="20.100000000000001" customHeight="1" x14ac:dyDescent="0.5">
      <c r="A16" s="224" t="s">
        <v>170</v>
      </c>
      <c r="E16" s="241"/>
      <c r="H16" s="225">
        <v>7</v>
      </c>
      <c r="J16" s="240">
        <v>239841255</v>
      </c>
      <c r="K16" s="242"/>
      <c r="L16" s="227">
        <v>322149177</v>
      </c>
      <c r="M16" s="227"/>
      <c r="N16" s="240">
        <v>185655970</v>
      </c>
      <c r="O16" s="242"/>
      <c r="P16" s="227">
        <v>245682627</v>
      </c>
    </row>
    <row r="17" spans="1:16" ht="20.100000000000001" customHeight="1" x14ac:dyDescent="0.5">
      <c r="A17" s="224" t="s">
        <v>171</v>
      </c>
      <c r="E17" s="241"/>
      <c r="H17" s="225">
        <v>8</v>
      </c>
      <c r="J17" s="240">
        <v>433533513</v>
      </c>
      <c r="K17" s="242"/>
      <c r="L17" s="227">
        <v>408567123</v>
      </c>
      <c r="M17" s="227"/>
      <c r="N17" s="240">
        <v>239598930</v>
      </c>
      <c r="O17" s="242"/>
      <c r="P17" s="227">
        <v>259329518</v>
      </c>
    </row>
    <row r="18" spans="1:16" ht="20.100000000000001" customHeight="1" x14ac:dyDescent="0.5">
      <c r="A18" s="224" t="s">
        <v>9</v>
      </c>
      <c r="H18" s="225">
        <v>9</v>
      </c>
      <c r="J18" s="240">
        <v>12027632</v>
      </c>
      <c r="L18" s="227">
        <v>170912</v>
      </c>
      <c r="M18" s="227"/>
      <c r="N18" s="240">
        <v>12019736</v>
      </c>
      <c r="O18" s="242"/>
      <c r="P18" s="227">
        <v>0</v>
      </c>
    </row>
    <row r="19" spans="1:16" ht="20.100000000000001" customHeight="1" x14ac:dyDescent="0.5">
      <c r="A19" s="224" t="s">
        <v>162</v>
      </c>
      <c r="E19" s="241"/>
      <c r="H19" s="225">
        <v>18</v>
      </c>
      <c r="J19" s="240">
        <v>0</v>
      </c>
      <c r="K19" s="242"/>
      <c r="L19" s="227">
        <v>0</v>
      </c>
      <c r="M19" s="227"/>
      <c r="N19" s="240">
        <v>108143143</v>
      </c>
      <c r="O19" s="242"/>
      <c r="P19" s="227">
        <v>104765368</v>
      </c>
    </row>
    <row r="20" spans="1:16" ht="20.100000000000001" customHeight="1" x14ac:dyDescent="0.5">
      <c r="A20" s="224" t="s">
        <v>172</v>
      </c>
      <c r="E20" s="241"/>
      <c r="H20" s="225">
        <v>18</v>
      </c>
      <c r="J20" s="240">
        <v>25000000</v>
      </c>
      <c r="K20" s="242"/>
      <c r="L20" s="227">
        <v>25000000</v>
      </c>
      <c r="M20" s="227"/>
      <c r="N20" s="240">
        <v>25000000</v>
      </c>
      <c r="O20" s="242"/>
      <c r="P20" s="227">
        <v>25000000</v>
      </c>
    </row>
    <row r="21" spans="1:16" ht="20.100000000000001" customHeight="1" x14ac:dyDescent="0.5">
      <c r="A21" s="224" t="s">
        <v>7</v>
      </c>
      <c r="E21" s="241"/>
      <c r="J21" s="240"/>
      <c r="K21" s="242"/>
      <c r="L21" s="227"/>
      <c r="M21" s="227"/>
      <c r="N21" s="240"/>
      <c r="O21" s="242"/>
    </row>
    <row r="22" spans="1:16" ht="20.100000000000001" customHeight="1" x14ac:dyDescent="0.5">
      <c r="B22" s="224" t="s">
        <v>8</v>
      </c>
      <c r="E22" s="241"/>
      <c r="J22" s="240">
        <v>2397461</v>
      </c>
      <c r="K22" s="242"/>
      <c r="L22" s="227">
        <v>2385603</v>
      </c>
      <c r="M22" s="227"/>
      <c r="N22" s="240">
        <v>2397461</v>
      </c>
      <c r="O22" s="242"/>
      <c r="P22" s="227">
        <v>2385603</v>
      </c>
    </row>
    <row r="23" spans="1:16" ht="20.100000000000001" customHeight="1" x14ac:dyDescent="0.5">
      <c r="A23" s="224" t="s">
        <v>10</v>
      </c>
      <c r="J23" s="243">
        <v>54732231</v>
      </c>
      <c r="K23" s="242"/>
      <c r="L23" s="244">
        <v>41121294</v>
      </c>
      <c r="M23" s="227"/>
      <c r="N23" s="243">
        <v>43752083</v>
      </c>
      <c r="O23" s="242"/>
      <c r="P23" s="244">
        <v>35108532</v>
      </c>
    </row>
    <row r="24" spans="1:16" ht="6" customHeight="1" x14ac:dyDescent="0.5">
      <c r="E24" s="241"/>
      <c r="J24" s="240"/>
      <c r="L24" s="227"/>
      <c r="M24" s="227"/>
      <c r="N24" s="240"/>
    </row>
    <row r="25" spans="1:16" ht="20.100000000000001" customHeight="1" x14ac:dyDescent="0.5">
      <c r="A25" s="228" t="s">
        <v>11</v>
      </c>
      <c r="J25" s="243">
        <f>SUM(J15:J24)</f>
        <v>857963100</v>
      </c>
      <c r="L25" s="244">
        <f>SUM(L15:L24)</f>
        <v>1024213912</v>
      </c>
      <c r="M25" s="227"/>
      <c r="N25" s="243">
        <f>SUM(N15:N24)</f>
        <v>685400073</v>
      </c>
      <c r="P25" s="244">
        <f>SUM(P15:P24)</f>
        <v>876110057</v>
      </c>
    </row>
    <row r="26" spans="1:16" ht="20.100000000000001" customHeight="1" x14ac:dyDescent="0.5">
      <c r="J26" s="240"/>
      <c r="L26" s="227"/>
      <c r="M26" s="227"/>
      <c r="N26" s="240"/>
    </row>
    <row r="27" spans="1:16" ht="20.100000000000001" customHeight="1" x14ac:dyDescent="0.5">
      <c r="A27" s="228" t="s">
        <v>12</v>
      </c>
      <c r="J27" s="240"/>
      <c r="L27" s="227"/>
      <c r="M27" s="227"/>
      <c r="N27" s="240"/>
    </row>
    <row r="28" spans="1:16" ht="6" customHeight="1" x14ac:dyDescent="0.5">
      <c r="A28" s="228"/>
      <c r="J28" s="240"/>
      <c r="L28" s="227"/>
      <c r="M28" s="227"/>
      <c r="N28" s="240"/>
    </row>
    <row r="29" spans="1:16" ht="20.100000000000001" customHeight="1" x14ac:dyDescent="0.5">
      <c r="A29" s="224" t="s">
        <v>13</v>
      </c>
      <c r="J29" s="240">
        <v>89222454</v>
      </c>
      <c r="L29" s="227">
        <v>87512454</v>
      </c>
      <c r="M29" s="227"/>
      <c r="N29" s="240">
        <v>75937326</v>
      </c>
      <c r="O29" s="242"/>
      <c r="P29" s="227">
        <v>75937326</v>
      </c>
    </row>
    <row r="30" spans="1:16" ht="20.100000000000001" customHeight="1" x14ac:dyDescent="0.5">
      <c r="A30" s="224" t="s">
        <v>14</v>
      </c>
      <c r="J30" s="240">
        <v>0</v>
      </c>
      <c r="L30" s="227">
        <v>0</v>
      </c>
      <c r="M30" s="227"/>
      <c r="N30" s="240">
        <v>68134375</v>
      </c>
      <c r="O30" s="242"/>
      <c r="P30" s="227">
        <v>68134375</v>
      </c>
    </row>
    <row r="31" spans="1:16" ht="20.100000000000001" customHeight="1" x14ac:dyDescent="0.5">
      <c r="A31" s="224" t="s">
        <v>173</v>
      </c>
      <c r="J31" s="240"/>
      <c r="L31" s="227"/>
      <c r="M31" s="227"/>
      <c r="N31" s="240"/>
      <c r="O31" s="242"/>
    </row>
    <row r="32" spans="1:16" ht="20.100000000000001" customHeight="1" x14ac:dyDescent="0.5">
      <c r="B32" s="224" t="s">
        <v>174</v>
      </c>
      <c r="H32" s="225">
        <v>5</v>
      </c>
      <c r="J32" s="240">
        <v>69863000</v>
      </c>
      <c r="L32" s="227">
        <v>69863000</v>
      </c>
      <c r="M32" s="227"/>
      <c r="N32" s="240">
        <v>69863000</v>
      </c>
      <c r="O32" s="242"/>
      <c r="P32" s="227">
        <v>69863000</v>
      </c>
    </row>
    <row r="33" spans="1:16" ht="20.100000000000001" customHeight="1" x14ac:dyDescent="0.5">
      <c r="A33" s="224" t="s">
        <v>15</v>
      </c>
      <c r="H33" s="225">
        <v>10</v>
      </c>
      <c r="J33" s="240">
        <v>704305116</v>
      </c>
      <c r="K33" s="242"/>
      <c r="L33" s="227">
        <v>568309385</v>
      </c>
      <c r="M33" s="227"/>
      <c r="N33" s="240">
        <v>702851819</v>
      </c>
      <c r="O33" s="242"/>
      <c r="P33" s="227">
        <v>566892628</v>
      </c>
    </row>
    <row r="34" spans="1:16" ht="20.100000000000001" customHeight="1" x14ac:dyDescent="0.5">
      <c r="A34" s="224" t="s">
        <v>16</v>
      </c>
      <c r="H34" s="225">
        <v>10</v>
      </c>
      <c r="J34" s="240">
        <v>30719332</v>
      </c>
      <c r="K34" s="242"/>
      <c r="L34" s="227">
        <v>13456525</v>
      </c>
      <c r="M34" s="227"/>
      <c r="N34" s="240">
        <v>26883447</v>
      </c>
      <c r="O34" s="242"/>
      <c r="P34" s="227">
        <v>8937206</v>
      </c>
    </row>
    <row r="35" spans="1:16" ht="20.100000000000001" customHeight="1" x14ac:dyDescent="0.5">
      <c r="A35" s="224" t="s">
        <v>17</v>
      </c>
      <c r="H35" s="225">
        <v>10</v>
      </c>
      <c r="J35" s="240">
        <v>4264484</v>
      </c>
      <c r="K35" s="242"/>
      <c r="L35" s="227">
        <v>4836770</v>
      </c>
      <c r="M35" s="227"/>
      <c r="N35" s="240">
        <v>4165356</v>
      </c>
      <c r="O35" s="242"/>
      <c r="P35" s="227">
        <v>4760029</v>
      </c>
    </row>
    <row r="36" spans="1:16" ht="20.100000000000001" customHeight="1" x14ac:dyDescent="0.5">
      <c r="A36" s="224" t="s">
        <v>175</v>
      </c>
      <c r="I36" s="224"/>
      <c r="J36" s="240">
        <v>25294501</v>
      </c>
      <c r="K36" s="242"/>
      <c r="L36" s="227">
        <v>18458211</v>
      </c>
      <c r="M36" s="242"/>
      <c r="N36" s="240">
        <v>10353592</v>
      </c>
      <c r="O36" s="242"/>
      <c r="P36" s="227">
        <v>9746676</v>
      </c>
    </row>
    <row r="37" spans="1:16" ht="20.100000000000001" customHeight="1" x14ac:dyDescent="0.5">
      <c r="A37" s="224" t="s">
        <v>18</v>
      </c>
      <c r="H37" s="225">
        <v>0</v>
      </c>
      <c r="J37" s="243">
        <v>13585865</v>
      </c>
      <c r="K37" s="242"/>
      <c r="L37" s="244">
        <v>14478996</v>
      </c>
      <c r="M37" s="227"/>
      <c r="N37" s="243">
        <v>7771521</v>
      </c>
      <c r="O37" s="242"/>
      <c r="P37" s="244">
        <v>8628784</v>
      </c>
    </row>
    <row r="38" spans="1:16" ht="6" customHeight="1" x14ac:dyDescent="0.5">
      <c r="E38" s="241"/>
      <c r="J38" s="240"/>
      <c r="L38" s="227"/>
      <c r="M38" s="227"/>
      <c r="N38" s="240"/>
    </row>
    <row r="39" spans="1:16" ht="20.100000000000001" customHeight="1" x14ac:dyDescent="0.5">
      <c r="A39" s="228" t="s">
        <v>19</v>
      </c>
      <c r="J39" s="243">
        <f>SUM(J29:J38)</f>
        <v>937254752</v>
      </c>
      <c r="L39" s="244">
        <f>SUM(L29:L38)</f>
        <v>776915341</v>
      </c>
      <c r="M39" s="227"/>
      <c r="N39" s="243">
        <f>SUM(N29:N38)</f>
        <v>965960436</v>
      </c>
      <c r="P39" s="244">
        <f>SUM(P29:P38)</f>
        <v>812900024</v>
      </c>
    </row>
    <row r="40" spans="1:16" ht="6" customHeight="1" x14ac:dyDescent="0.5">
      <c r="J40" s="240"/>
      <c r="L40" s="227"/>
      <c r="M40" s="227"/>
      <c r="N40" s="240"/>
    </row>
    <row r="41" spans="1:16" ht="20.100000000000001" customHeight="1" thickBot="1" x14ac:dyDescent="0.55000000000000004">
      <c r="A41" s="228" t="s">
        <v>20</v>
      </c>
      <c r="J41" s="245">
        <f>SUM(J25+J39)</f>
        <v>1795217852</v>
      </c>
      <c r="L41" s="246">
        <f>SUM(L25+L39)</f>
        <v>1801129253</v>
      </c>
      <c r="M41" s="227"/>
      <c r="N41" s="245">
        <f>SUM(N25+N39)</f>
        <v>1651360509</v>
      </c>
      <c r="P41" s="246">
        <f>SUM(P25+P39)</f>
        <v>1689010081</v>
      </c>
    </row>
    <row r="42" spans="1:16" ht="21.75" customHeight="1" thickTop="1" x14ac:dyDescent="0.5">
      <c r="A42" s="228"/>
      <c r="J42" s="227"/>
      <c r="L42" s="227"/>
      <c r="M42" s="227"/>
    </row>
    <row r="43" spans="1:16" ht="21.75" customHeight="1" x14ac:dyDescent="0.5">
      <c r="A43" s="228"/>
      <c r="J43" s="227"/>
      <c r="L43" s="227"/>
      <c r="M43" s="227"/>
    </row>
    <row r="44" spans="1:16" ht="24.75" customHeight="1" x14ac:dyDescent="0.5">
      <c r="J44" s="227"/>
      <c r="L44" s="227"/>
      <c r="M44" s="227"/>
    </row>
    <row r="45" spans="1:16" ht="18.75" customHeight="1" x14ac:dyDescent="0.5">
      <c r="A45" s="247" t="s">
        <v>21</v>
      </c>
      <c r="J45" s="227"/>
      <c r="L45" s="227"/>
      <c r="M45" s="227"/>
    </row>
    <row r="46" spans="1:16" ht="21.75" customHeight="1" x14ac:dyDescent="0.5">
      <c r="A46" s="228"/>
      <c r="J46" s="227"/>
      <c r="L46" s="227"/>
      <c r="M46" s="227"/>
    </row>
    <row r="47" spans="1:16" ht="22.15" customHeight="1" x14ac:dyDescent="0.5">
      <c r="A47" s="249" t="s">
        <v>143</v>
      </c>
      <c r="B47" s="249"/>
      <c r="C47" s="249"/>
      <c r="D47" s="249"/>
      <c r="E47" s="249"/>
      <c r="F47" s="249"/>
      <c r="G47" s="249"/>
      <c r="H47" s="249"/>
      <c r="I47" s="249"/>
      <c r="J47" s="250"/>
      <c r="K47" s="250"/>
      <c r="L47" s="250"/>
      <c r="M47" s="250"/>
      <c r="N47" s="250"/>
      <c r="O47" s="250"/>
      <c r="P47" s="250"/>
    </row>
    <row r="48" spans="1:16" s="228" customFormat="1" ht="21.75" customHeight="1" x14ac:dyDescent="0.5">
      <c r="A48" s="228" t="str">
        <f>A1</f>
        <v>บริษัท โปรเอ็น คอร์ป จำกัด (มหาชน)</v>
      </c>
      <c r="H48" s="229"/>
      <c r="I48" s="229"/>
      <c r="J48" s="230"/>
      <c r="K48" s="230"/>
      <c r="L48" s="230"/>
      <c r="M48" s="230"/>
      <c r="N48" s="231"/>
      <c r="O48" s="231"/>
      <c r="P48" s="231"/>
    </row>
    <row r="49" spans="1:16" s="228" customFormat="1" ht="21.75" customHeight="1" x14ac:dyDescent="0.5">
      <c r="A49" s="228" t="s">
        <v>186</v>
      </c>
      <c r="H49" s="229"/>
      <c r="I49" s="229"/>
      <c r="J49" s="230"/>
      <c r="K49" s="230"/>
      <c r="L49" s="230"/>
      <c r="M49" s="230"/>
      <c r="N49" s="231"/>
      <c r="O49" s="231"/>
      <c r="P49" s="231"/>
    </row>
    <row r="50" spans="1:16" s="228" customFormat="1" ht="21.75" customHeight="1" x14ac:dyDescent="0.5">
      <c r="A50" s="232" t="str">
        <f>A3</f>
        <v>ณ วันที่ 30 มิถุนายน พ.ศ. 2567</v>
      </c>
      <c r="B50" s="233"/>
      <c r="C50" s="233"/>
      <c r="D50" s="233"/>
      <c r="E50" s="233"/>
      <c r="F50" s="233"/>
      <c r="G50" s="233"/>
      <c r="H50" s="234"/>
      <c r="I50" s="234"/>
      <c r="J50" s="279"/>
      <c r="K50" s="279"/>
      <c r="L50" s="279"/>
      <c r="M50" s="279"/>
      <c r="N50" s="235"/>
      <c r="O50" s="235"/>
      <c r="P50" s="235"/>
    </row>
    <row r="51" spans="1:16" s="228" customFormat="1" ht="21.75" customHeight="1" x14ac:dyDescent="0.5">
      <c r="H51" s="229"/>
      <c r="I51" s="229"/>
      <c r="J51" s="230"/>
      <c r="K51" s="230"/>
      <c r="L51" s="230"/>
      <c r="M51" s="230"/>
      <c r="N51" s="231"/>
      <c r="O51" s="231"/>
      <c r="P51" s="231"/>
    </row>
    <row r="52" spans="1:16" s="228" customFormat="1" ht="21.75" customHeight="1" x14ac:dyDescent="0.5">
      <c r="H52" s="229"/>
      <c r="I52" s="229"/>
      <c r="J52" s="290" t="str">
        <f>J5</f>
        <v>ข้อมูลทางการเงินรวม</v>
      </c>
      <c r="K52" s="290"/>
      <c r="L52" s="290"/>
      <c r="M52" s="236"/>
      <c r="N52" s="290" t="str">
        <f>N5</f>
        <v>ข้อมูลทางการเงินเฉพาะกิจการ</v>
      </c>
      <c r="O52" s="290"/>
      <c r="P52" s="290"/>
    </row>
    <row r="53" spans="1:16" s="228" customFormat="1" ht="21.75" customHeight="1" x14ac:dyDescent="0.5">
      <c r="H53" s="229"/>
      <c r="I53" s="229"/>
      <c r="J53" s="237" t="s">
        <v>130</v>
      </c>
      <c r="K53" s="238"/>
      <c r="L53" s="237" t="s">
        <v>131</v>
      </c>
      <c r="M53" s="238"/>
      <c r="N53" s="237" t="s">
        <v>130</v>
      </c>
      <c r="O53" s="238"/>
      <c r="P53" s="237" t="s">
        <v>131</v>
      </c>
    </row>
    <row r="54" spans="1:16" s="228" customFormat="1" ht="21.75" customHeight="1" x14ac:dyDescent="0.5">
      <c r="H54" s="229"/>
      <c r="I54" s="229"/>
      <c r="J54" s="13" t="s">
        <v>134</v>
      </c>
      <c r="K54" s="13"/>
      <c r="L54" s="13" t="s">
        <v>1</v>
      </c>
      <c r="M54" s="69"/>
      <c r="N54" s="13" t="s">
        <v>134</v>
      </c>
      <c r="O54" s="13"/>
      <c r="P54" s="13" t="s">
        <v>1</v>
      </c>
    </row>
    <row r="55" spans="1:16" s="228" customFormat="1" ht="21.75" customHeight="1" x14ac:dyDescent="0.5">
      <c r="H55" s="229"/>
      <c r="I55" s="229"/>
      <c r="J55" s="231" t="s">
        <v>169</v>
      </c>
      <c r="K55" s="230"/>
      <c r="L55" s="231" t="s">
        <v>141</v>
      </c>
      <c r="M55" s="231"/>
      <c r="N55" s="231" t="s">
        <v>169</v>
      </c>
      <c r="O55" s="230"/>
      <c r="P55" s="231" t="s">
        <v>141</v>
      </c>
    </row>
    <row r="56" spans="1:16" s="228" customFormat="1" ht="21.75" customHeight="1" x14ac:dyDescent="0.5">
      <c r="H56" s="234" t="s">
        <v>2</v>
      </c>
      <c r="I56" s="229"/>
      <c r="J56" s="235" t="s">
        <v>3</v>
      </c>
      <c r="K56" s="230"/>
      <c r="L56" s="235" t="s">
        <v>3</v>
      </c>
      <c r="M56" s="231"/>
      <c r="N56" s="235" t="s">
        <v>3</v>
      </c>
      <c r="O56" s="230"/>
      <c r="P56" s="235" t="s">
        <v>3</v>
      </c>
    </row>
    <row r="57" spans="1:16" s="228" customFormat="1" ht="21.75" customHeight="1" x14ac:dyDescent="0.5">
      <c r="H57" s="229"/>
      <c r="I57" s="229"/>
      <c r="J57" s="239"/>
      <c r="K57" s="230"/>
      <c r="L57" s="231"/>
      <c r="M57" s="231"/>
      <c r="N57" s="239"/>
      <c r="O57" s="230"/>
      <c r="P57" s="231"/>
    </row>
    <row r="58" spans="1:16" ht="21.75" customHeight="1" x14ac:dyDescent="0.5">
      <c r="A58" s="228" t="s">
        <v>22</v>
      </c>
      <c r="J58" s="251"/>
      <c r="N58" s="240"/>
    </row>
    <row r="59" spans="1:16" ht="6" customHeight="1" x14ac:dyDescent="0.5">
      <c r="E59" s="241"/>
      <c r="J59" s="251"/>
      <c r="N59" s="240"/>
    </row>
    <row r="60" spans="1:16" ht="21.75" customHeight="1" x14ac:dyDescent="0.5">
      <c r="A60" s="228" t="s">
        <v>23</v>
      </c>
      <c r="E60" s="241"/>
      <c r="J60" s="251"/>
      <c r="N60" s="240"/>
    </row>
    <row r="61" spans="1:16" ht="6" customHeight="1" x14ac:dyDescent="0.5">
      <c r="E61" s="241"/>
      <c r="J61" s="251"/>
      <c r="N61" s="240"/>
    </row>
    <row r="62" spans="1:16" ht="21.75" customHeight="1" x14ac:dyDescent="0.5">
      <c r="A62" s="224" t="s">
        <v>24</v>
      </c>
      <c r="E62" s="241"/>
      <c r="J62" s="240"/>
      <c r="K62" s="227"/>
      <c r="L62" s="227"/>
      <c r="M62" s="227"/>
      <c r="N62" s="240"/>
    </row>
    <row r="63" spans="1:16" ht="21.75" customHeight="1" x14ac:dyDescent="0.5">
      <c r="B63" s="224" t="s">
        <v>25</v>
      </c>
      <c r="E63" s="241"/>
      <c r="H63" s="225">
        <v>11</v>
      </c>
      <c r="J63" s="240">
        <v>91722157</v>
      </c>
      <c r="K63" s="227"/>
      <c r="L63" s="227">
        <v>54288330</v>
      </c>
      <c r="M63" s="227"/>
      <c r="N63" s="240">
        <v>33167413</v>
      </c>
      <c r="P63" s="227">
        <v>9000000</v>
      </c>
    </row>
    <row r="64" spans="1:16" ht="21.75" customHeight="1" x14ac:dyDescent="0.5">
      <c r="A64" s="224" t="s">
        <v>176</v>
      </c>
      <c r="E64" s="241"/>
      <c r="H64" s="225">
        <v>13</v>
      </c>
      <c r="J64" s="240">
        <v>466050786</v>
      </c>
      <c r="K64" s="227"/>
      <c r="L64" s="227">
        <v>447003239</v>
      </c>
      <c r="M64" s="227"/>
      <c r="N64" s="240">
        <v>348401657</v>
      </c>
      <c r="P64" s="227">
        <v>372526130</v>
      </c>
    </row>
    <row r="65" spans="1:16" ht="21.75" customHeight="1" x14ac:dyDescent="0.5">
      <c r="A65" s="224" t="s">
        <v>144</v>
      </c>
      <c r="J65" s="240"/>
      <c r="K65" s="227"/>
      <c r="L65" s="227"/>
      <c r="M65" s="227"/>
      <c r="N65" s="240"/>
    </row>
    <row r="66" spans="1:16" ht="21.75" customHeight="1" x14ac:dyDescent="0.5">
      <c r="B66" s="224" t="s">
        <v>26</v>
      </c>
      <c r="H66" s="225">
        <v>11</v>
      </c>
      <c r="J66" s="240">
        <v>33837359</v>
      </c>
      <c r="K66" s="227"/>
      <c r="L66" s="227">
        <v>13246726</v>
      </c>
      <c r="M66" s="227"/>
      <c r="N66" s="240">
        <v>31937346</v>
      </c>
      <c r="P66" s="227">
        <v>10968709</v>
      </c>
    </row>
    <row r="67" spans="1:16" ht="21.75" customHeight="1" x14ac:dyDescent="0.5">
      <c r="A67" s="224" t="s">
        <v>27</v>
      </c>
      <c r="J67" s="240"/>
      <c r="K67" s="227"/>
      <c r="L67" s="227"/>
      <c r="M67" s="227"/>
      <c r="N67" s="240"/>
    </row>
    <row r="68" spans="1:16" ht="21.75" customHeight="1" x14ac:dyDescent="0.5">
      <c r="B68" s="224" t="s">
        <v>26</v>
      </c>
      <c r="H68" s="225">
        <v>12</v>
      </c>
      <c r="J68" s="240">
        <v>12375945</v>
      </c>
      <c r="K68" s="227"/>
      <c r="L68" s="227">
        <v>9742703</v>
      </c>
      <c r="M68" s="227"/>
      <c r="N68" s="240">
        <v>11240637</v>
      </c>
      <c r="P68" s="227">
        <v>8633751</v>
      </c>
    </row>
    <row r="69" spans="1:16" ht="21.75" customHeight="1" x14ac:dyDescent="0.5">
      <c r="A69" s="224" t="s">
        <v>145</v>
      </c>
      <c r="H69" s="225">
        <v>11</v>
      </c>
      <c r="J69" s="240">
        <v>100383831</v>
      </c>
      <c r="K69" s="227"/>
      <c r="L69" s="227">
        <v>498853654</v>
      </c>
      <c r="M69" s="227"/>
      <c r="N69" s="240">
        <v>100383831</v>
      </c>
      <c r="P69" s="227">
        <v>498853654</v>
      </c>
    </row>
    <row r="70" spans="1:16" ht="21.75" customHeight="1" x14ac:dyDescent="0.5">
      <c r="A70" s="224" t="s">
        <v>177</v>
      </c>
      <c r="J70" s="240">
        <v>132957</v>
      </c>
      <c r="K70" s="227"/>
      <c r="L70" s="227">
        <v>194952</v>
      </c>
      <c r="M70" s="227"/>
      <c r="N70" s="240">
        <v>0</v>
      </c>
      <c r="P70" s="227">
        <v>0</v>
      </c>
    </row>
    <row r="71" spans="1:16" ht="21.75" customHeight="1" x14ac:dyDescent="0.5">
      <c r="A71" s="224" t="s">
        <v>28</v>
      </c>
      <c r="C71" s="228"/>
      <c r="J71" s="243">
        <v>9443663</v>
      </c>
      <c r="K71" s="227"/>
      <c r="L71" s="244">
        <v>13139085</v>
      </c>
      <c r="M71" s="227"/>
      <c r="N71" s="243">
        <v>5343622</v>
      </c>
      <c r="P71" s="244">
        <v>10066597</v>
      </c>
    </row>
    <row r="72" spans="1:16" ht="6" customHeight="1" x14ac:dyDescent="0.5">
      <c r="E72" s="241"/>
      <c r="J72" s="240"/>
      <c r="K72" s="227"/>
      <c r="L72" s="227"/>
      <c r="M72" s="227"/>
      <c r="N72" s="240"/>
    </row>
    <row r="73" spans="1:16" ht="21.75" customHeight="1" x14ac:dyDescent="0.5">
      <c r="A73" s="228" t="s">
        <v>29</v>
      </c>
      <c r="J73" s="243">
        <f>SUM(J62:J72)</f>
        <v>713946698</v>
      </c>
      <c r="K73" s="227"/>
      <c r="L73" s="244">
        <f>SUM(L62:L72)</f>
        <v>1036468689</v>
      </c>
      <c r="M73" s="227"/>
      <c r="N73" s="243">
        <f>SUM(N62:N72)</f>
        <v>530474506</v>
      </c>
      <c r="P73" s="244">
        <f>SUM(P62:P72)</f>
        <v>910048841</v>
      </c>
    </row>
    <row r="74" spans="1:16" ht="21.75" customHeight="1" x14ac:dyDescent="0.5">
      <c r="E74" s="241"/>
      <c r="J74" s="240"/>
      <c r="K74" s="227"/>
      <c r="L74" s="227"/>
      <c r="M74" s="227"/>
      <c r="N74" s="240"/>
    </row>
    <row r="75" spans="1:16" ht="21.75" customHeight="1" x14ac:dyDescent="0.5">
      <c r="A75" s="228" t="s">
        <v>30</v>
      </c>
      <c r="I75" s="224"/>
      <c r="J75" s="240"/>
      <c r="K75" s="242"/>
      <c r="L75" s="227"/>
      <c r="M75" s="227"/>
      <c r="N75" s="240"/>
      <c r="O75" s="242"/>
    </row>
    <row r="76" spans="1:16" ht="6" customHeight="1" x14ac:dyDescent="0.5">
      <c r="E76" s="241"/>
      <c r="H76" s="225">
        <v>0</v>
      </c>
      <c r="J76" s="240"/>
      <c r="L76" s="227"/>
      <c r="M76" s="227"/>
      <c r="N76" s="240"/>
    </row>
    <row r="77" spans="1:16" ht="21.75" customHeight="1" x14ac:dyDescent="0.5">
      <c r="A77" s="224" t="s">
        <v>146</v>
      </c>
      <c r="I77" s="224"/>
      <c r="J77" s="240">
        <v>325386</v>
      </c>
      <c r="K77" s="227"/>
      <c r="L77" s="252">
        <v>650771</v>
      </c>
      <c r="M77" s="227"/>
      <c r="N77" s="240">
        <v>325386</v>
      </c>
      <c r="P77" s="252">
        <v>650771</v>
      </c>
    </row>
    <row r="78" spans="1:16" ht="21.75" customHeight="1" x14ac:dyDescent="0.5">
      <c r="A78" s="224" t="s">
        <v>156</v>
      </c>
      <c r="H78" s="225">
        <v>11</v>
      </c>
      <c r="I78" s="224"/>
      <c r="J78" s="253">
        <v>195931614</v>
      </c>
      <c r="K78" s="254"/>
      <c r="L78" s="252">
        <v>174276255</v>
      </c>
      <c r="M78" s="255"/>
      <c r="N78" s="253">
        <v>195251537</v>
      </c>
      <c r="O78" s="242"/>
      <c r="P78" s="252">
        <v>173142894</v>
      </c>
    </row>
    <row r="79" spans="1:16" ht="21.75" customHeight="1" x14ac:dyDescent="0.5">
      <c r="A79" s="224" t="s">
        <v>133</v>
      </c>
      <c r="H79" s="225">
        <v>11</v>
      </c>
      <c r="I79" s="224"/>
      <c r="J79" s="253">
        <v>300500170</v>
      </c>
      <c r="K79" s="254"/>
      <c r="L79" s="252">
        <v>0</v>
      </c>
      <c r="M79" s="255"/>
      <c r="N79" s="253">
        <v>300500170</v>
      </c>
      <c r="O79" s="242"/>
      <c r="P79" s="252">
        <v>0</v>
      </c>
    </row>
    <row r="80" spans="1:16" ht="21.75" customHeight="1" x14ac:dyDescent="0.5">
      <c r="A80" s="224" t="s">
        <v>31</v>
      </c>
      <c r="H80" s="225">
        <v>12</v>
      </c>
      <c r="I80" s="224"/>
      <c r="J80" s="240">
        <v>18339714</v>
      </c>
      <c r="K80" s="227"/>
      <c r="L80" s="252">
        <v>4241379</v>
      </c>
      <c r="M80" s="227"/>
      <c r="N80" s="240">
        <v>16268269</v>
      </c>
      <c r="P80" s="252">
        <v>1595614</v>
      </c>
    </row>
    <row r="81" spans="1:16" ht="21.75" customHeight="1" x14ac:dyDescent="0.5">
      <c r="A81" s="224" t="s">
        <v>32</v>
      </c>
      <c r="I81" s="224"/>
      <c r="J81" s="256">
        <v>19875523</v>
      </c>
      <c r="K81" s="242"/>
      <c r="L81" s="252">
        <v>17959276</v>
      </c>
      <c r="M81" s="227"/>
      <c r="N81" s="256">
        <v>15386134</v>
      </c>
      <c r="O81" s="242"/>
      <c r="P81" s="252">
        <v>13747082</v>
      </c>
    </row>
    <row r="82" spans="1:16" ht="21.75" customHeight="1" x14ac:dyDescent="0.5">
      <c r="A82" s="257" t="s">
        <v>33</v>
      </c>
      <c r="I82" s="224"/>
      <c r="J82" s="258">
        <v>8234584</v>
      </c>
      <c r="K82" s="242"/>
      <c r="L82" s="259">
        <v>8230749</v>
      </c>
      <c r="M82" s="227"/>
      <c r="N82" s="258">
        <v>8061869</v>
      </c>
      <c r="O82" s="242"/>
      <c r="P82" s="259">
        <v>8061869</v>
      </c>
    </row>
    <row r="83" spans="1:16" ht="6" customHeight="1" x14ac:dyDescent="0.5">
      <c r="I83" s="224"/>
      <c r="J83" s="253"/>
      <c r="K83" s="242"/>
      <c r="L83" s="227"/>
      <c r="M83" s="227"/>
      <c r="N83" s="240"/>
      <c r="O83" s="242"/>
    </row>
    <row r="84" spans="1:16" ht="21.75" customHeight="1" x14ac:dyDescent="0.5">
      <c r="A84" s="228" t="s">
        <v>34</v>
      </c>
      <c r="I84" s="224"/>
      <c r="J84" s="243">
        <f>SUM(J77:J83)</f>
        <v>543206991</v>
      </c>
      <c r="K84" s="242"/>
      <c r="L84" s="244">
        <f>SUM(L77:L83)</f>
        <v>205358430</v>
      </c>
      <c r="M84" s="227"/>
      <c r="N84" s="243">
        <f>SUM(N77:N83)</f>
        <v>535793365</v>
      </c>
      <c r="P84" s="244">
        <f>SUM(P77:P83)</f>
        <v>197198230</v>
      </c>
    </row>
    <row r="85" spans="1:16" ht="6" customHeight="1" x14ac:dyDescent="0.5">
      <c r="J85" s="240"/>
      <c r="L85" s="227"/>
      <c r="M85" s="227"/>
      <c r="N85" s="240"/>
    </row>
    <row r="86" spans="1:16" ht="21.75" customHeight="1" x14ac:dyDescent="0.5">
      <c r="A86" s="228" t="s">
        <v>35</v>
      </c>
      <c r="C86" s="228"/>
      <c r="J86" s="243">
        <f>SUM(J73+J84)</f>
        <v>1257153689</v>
      </c>
      <c r="L86" s="244">
        <f>SUM(L73+L84)</f>
        <v>1241827119</v>
      </c>
      <c r="M86" s="227"/>
      <c r="N86" s="243">
        <f>SUM(N73+N84)</f>
        <v>1066267871</v>
      </c>
      <c r="P86" s="244">
        <f>SUM(P73+P84)</f>
        <v>1107247071</v>
      </c>
    </row>
    <row r="87" spans="1:16" ht="17.25" customHeight="1" x14ac:dyDescent="0.5">
      <c r="A87" s="228"/>
      <c r="C87" s="228"/>
      <c r="J87" s="227"/>
      <c r="L87" s="227"/>
      <c r="M87" s="227"/>
    </row>
    <row r="88" spans="1:16" ht="24.75" customHeight="1" x14ac:dyDescent="0.5">
      <c r="A88" s="228"/>
      <c r="C88" s="228"/>
      <c r="J88" s="227"/>
      <c r="L88" s="227"/>
      <c r="M88" s="227"/>
    </row>
    <row r="89" spans="1:16" ht="21.75" customHeight="1" x14ac:dyDescent="0.5">
      <c r="A89" s="247" t="s">
        <v>21</v>
      </c>
      <c r="C89" s="228"/>
      <c r="J89" s="227"/>
      <c r="L89" s="227"/>
      <c r="M89" s="227"/>
    </row>
    <row r="90" spans="1:16" ht="13.5" customHeight="1" x14ac:dyDescent="0.5">
      <c r="A90" s="228"/>
      <c r="C90" s="228"/>
      <c r="J90" s="227"/>
      <c r="L90" s="227"/>
      <c r="M90" s="227"/>
    </row>
    <row r="91" spans="1:16" ht="22.15" customHeight="1" x14ac:dyDescent="0.5">
      <c r="A91" s="249" t="str">
        <f>A47</f>
        <v>หมายเหตุประกอบข้อมูลทางการเงินเป็นส่วนหนึ่งของข้อมูลทางการเงินระหว่างกาลนี้</v>
      </c>
      <c r="B91" s="249"/>
      <c r="C91" s="249"/>
      <c r="D91" s="249"/>
      <c r="E91" s="249"/>
      <c r="F91" s="249"/>
      <c r="G91" s="249"/>
      <c r="H91" s="260"/>
      <c r="I91" s="260"/>
      <c r="J91" s="261"/>
      <c r="K91" s="261"/>
      <c r="L91" s="261"/>
      <c r="M91" s="261"/>
      <c r="N91" s="244"/>
      <c r="O91" s="244"/>
      <c r="P91" s="244"/>
    </row>
    <row r="92" spans="1:16" s="228" customFormat="1" ht="21.75" customHeight="1" x14ac:dyDescent="0.5">
      <c r="A92" s="228" t="str">
        <f>A1</f>
        <v>บริษัท โปรเอ็น คอร์ป จำกัด (มหาชน)</v>
      </c>
      <c r="H92" s="229"/>
      <c r="I92" s="229"/>
      <c r="J92" s="230"/>
      <c r="K92" s="230"/>
      <c r="L92" s="230"/>
      <c r="M92" s="230"/>
      <c r="N92" s="231"/>
      <c r="O92" s="231"/>
      <c r="P92" s="231"/>
    </row>
    <row r="93" spans="1:16" s="228" customFormat="1" ht="21.75" customHeight="1" x14ac:dyDescent="0.5">
      <c r="A93" s="228" t="s">
        <v>186</v>
      </c>
      <c r="H93" s="229"/>
      <c r="I93" s="229"/>
      <c r="J93" s="230"/>
      <c r="K93" s="230"/>
      <c r="L93" s="230"/>
      <c r="M93" s="230"/>
      <c r="N93" s="231"/>
      <c r="O93" s="231"/>
      <c r="P93" s="231"/>
    </row>
    <row r="94" spans="1:16" s="228" customFormat="1" ht="21.75" customHeight="1" x14ac:dyDescent="0.5">
      <c r="A94" s="232" t="str">
        <f>A50</f>
        <v>ณ วันที่ 30 มิถุนายน พ.ศ. 2567</v>
      </c>
      <c r="B94" s="233"/>
      <c r="C94" s="233"/>
      <c r="D94" s="233"/>
      <c r="E94" s="233"/>
      <c r="F94" s="233"/>
      <c r="G94" s="233"/>
      <c r="H94" s="234"/>
      <c r="I94" s="234"/>
      <c r="J94" s="279"/>
      <c r="K94" s="279"/>
      <c r="L94" s="279"/>
      <c r="M94" s="279"/>
      <c r="N94" s="235"/>
      <c r="O94" s="235"/>
      <c r="P94" s="235"/>
    </row>
    <row r="95" spans="1:16" s="228" customFormat="1" ht="20.85" customHeight="1" x14ac:dyDescent="0.5">
      <c r="H95" s="229"/>
      <c r="I95" s="229"/>
      <c r="J95" s="230"/>
      <c r="K95" s="230"/>
      <c r="L95" s="230"/>
      <c r="M95" s="230"/>
      <c r="N95" s="231"/>
      <c r="O95" s="231"/>
      <c r="P95" s="231"/>
    </row>
    <row r="96" spans="1:16" s="228" customFormat="1" ht="20.85" customHeight="1" x14ac:dyDescent="0.5">
      <c r="H96" s="229"/>
      <c r="I96" s="229"/>
      <c r="J96" s="290" t="str">
        <f>J52</f>
        <v>ข้อมูลทางการเงินรวม</v>
      </c>
      <c r="K96" s="290"/>
      <c r="L96" s="290"/>
      <c r="M96" s="236"/>
      <c r="N96" s="290" t="str">
        <f>N52</f>
        <v>ข้อมูลทางการเงินเฉพาะกิจการ</v>
      </c>
      <c r="O96" s="290"/>
      <c r="P96" s="290"/>
    </row>
    <row r="97" spans="1:16" s="228" customFormat="1" ht="20.85" customHeight="1" x14ac:dyDescent="0.5">
      <c r="H97" s="229"/>
      <c r="I97" s="229"/>
      <c r="J97" s="237" t="s">
        <v>130</v>
      </c>
      <c r="K97" s="238"/>
      <c r="L97" s="237" t="s">
        <v>131</v>
      </c>
      <c r="M97" s="238"/>
      <c r="N97" s="237" t="s">
        <v>130</v>
      </c>
      <c r="O97" s="238"/>
      <c r="P97" s="237" t="s">
        <v>131</v>
      </c>
    </row>
    <row r="98" spans="1:16" s="228" customFormat="1" ht="20.85" customHeight="1" x14ac:dyDescent="0.5">
      <c r="H98" s="229"/>
      <c r="I98" s="229"/>
      <c r="J98" s="13" t="s">
        <v>134</v>
      </c>
      <c r="K98" s="13"/>
      <c r="L98" s="13" t="s">
        <v>1</v>
      </c>
      <c r="M98" s="69"/>
      <c r="N98" s="13" t="s">
        <v>134</v>
      </c>
      <c r="O98" s="13"/>
      <c r="P98" s="13" t="s">
        <v>1</v>
      </c>
    </row>
    <row r="99" spans="1:16" s="228" customFormat="1" ht="20.85" customHeight="1" x14ac:dyDescent="0.5">
      <c r="H99" s="229"/>
      <c r="I99" s="229"/>
      <c r="J99" s="231" t="s">
        <v>169</v>
      </c>
      <c r="K99" s="230"/>
      <c r="L99" s="231" t="s">
        <v>141</v>
      </c>
      <c r="M99" s="231"/>
      <c r="N99" s="231" t="s">
        <v>169</v>
      </c>
      <c r="O99" s="230"/>
      <c r="P99" s="231" t="s">
        <v>141</v>
      </c>
    </row>
    <row r="100" spans="1:16" s="228" customFormat="1" ht="20.85" customHeight="1" x14ac:dyDescent="0.5">
      <c r="H100" s="234" t="s">
        <v>2</v>
      </c>
      <c r="I100" s="229"/>
      <c r="J100" s="235" t="s">
        <v>3</v>
      </c>
      <c r="K100" s="230"/>
      <c r="L100" s="235" t="s">
        <v>3</v>
      </c>
      <c r="M100" s="231"/>
      <c r="N100" s="235" t="s">
        <v>3</v>
      </c>
      <c r="O100" s="230"/>
      <c r="P100" s="235" t="s">
        <v>3</v>
      </c>
    </row>
    <row r="101" spans="1:16" s="228" customFormat="1" ht="6" customHeight="1" x14ac:dyDescent="0.5">
      <c r="H101" s="229"/>
      <c r="I101" s="229"/>
      <c r="J101" s="239"/>
      <c r="K101" s="230"/>
      <c r="L101" s="231"/>
      <c r="M101" s="231"/>
      <c r="N101" s="239"/>
      <c r="O101" s="230"/>
      <c r="P101" s="231"/>
    </row>
    <row r="102" spans="1:16" ht="20.85" customHeight="1" x14ac:dyDescent="0.5">
      <c r="A102" s="228" t="s">
        <v>187</v>
      </c>
      <c r="J102" s="251"/>
      <c r="N102" s="240"/>
    </row>
    <row r="103" spans="1:16" ht="6" customHeight="1" x14ac:dyDescent="0.5">
      <c r="A103" s="228"/>
      <c r="J103" s="251"/>
      <c r="N103" s="240"/>
    </row>
    <row r="104" spans="1:16" ht="20.85" customHeight="1" x14ac:dyDescent="0.5">
      <c r="A104" s="228" t="s">
        <v>36</v>
      </c>
      <c r="J104" s="251"/>
      <c r="N104" s="240"/>
    </row>
    <row r="105" spans="1:16" ht="6" customHeight="1" x14ac:dyDescent="0.5">
      <c r="A105" s="228"/>
      <c r="J105" s="251"/>
      <c r="N105" s="240"/>
    </row>
    <row r="106" spans="1:16" ht="20.85" customHeight="1" x14ac:dyDescent="0.5">
      <c r="A106" s="224" t="s">
        <v>37</v>
      </c>
      <c r="H106" s="262">
        <v>14</v>
      </c>
      <c r="J106" s="251"/>
      <c r="N106" s="240"/>
      <c r="O106" s="231"/>
    </row>
    <row r="107" spans="1:16" ht="20.85" customHeight="1" x14ac:dyDescent="0.5">
      <c r="B107" s="263" t="s">
        <v>38</v>
      </c>
      <c r="C107" s="263"/>
      <c r="D107" s="263"/>
      <c r="E107" s="263"/>
      <c r="F107" s="263"/>
      <c r="G107" s="263"/>
      <c r="J107" s="251"/>
      <c r="N107" s="264"/>
      <c r="O107" s="242"/>
      <c r="P107" s="242"/>
    </row>
    <row r="108" spans="1:16" ht="20.85" customHeight="1" x14ac:dyDescent="0.5">
      <c r="B108" s="263"/>
      <c r="C108" s="263" t="s">
        <v>193</v>
      </c>
      <c r="D108" s="263"/>
      <c r="E108" s="263"/>
      <c r="F108" s="263"/>
      <c r="G108" s="263"/>
      <c r="J108" s="113"/>
      <c r="K108" s="265"/>
      <c r="L108" s="265"/>
      <c r="M108" s="265"/>
      <c r="N108" s="113"/>
      <c r="O108" s="265"/>
      <c r="P108" s="265"/>
    </row>
    <row r="109" spans="1:16" ht="20.85" customHeight="1" x14ac:dyDescent="0.5">
      <c r="B109" s="263"/>
      <c r="C109" s="263"/>
      <c r="D109" s="263" t="s">
        <v>39</v>
      </c>
      <c r="E109" s="263"/>
      <c r="F109" s="263"/>
      <c r="G109" s="263"/>
      <c r="J109" s="113"/>
      <c r="K109" s="265"/>
      <c r="L109" s="265"/>
      <c r="M109" s="265"/>
      <c r="N109" s="113"/>
      <c r="O109" s="265"/>
      <c r="P109" s="265"/>
    </row>
    <row r="110" spans="1:16" ht="20.85" customHeight="1" x14ac:dyDescent="0.5">
      <c r="B110" s="263"/>
      <c r="C110" s="263" t="s">
        <v>205</v>
      </c>
      <c r="D110" s="263"/>
      <c r="E110" s="263"/>
      <c r="F110" s="263"/>
      <c r="G110" s="263"/>
      <c r="J110" s="113"/>
      <c r="K110" s="265"/>
      <c r="L110" s="265"/>
      <c r="M110" s="265"/>
      <c r="N110" s="113"/>
      <c r="O110" s="265"/>
      <c r="P110" s="265"/>
    </row>
    <row r="111" spans="1:16" ht="20.85" customHeight="1" x14ac:dyDescent="0.5">
      <c r="B111" s="263"/>
      <c r="C111" s="263"/>
      <c r="D111" s="263" t="s">
        <v>206</v>
      </c>
      <c r="E111" s="263"/>
      <c r="F111" s="263"/>
      <c r="G111" s="263"/>
      <c r="J111" s="113"/>
      <c r="K111" s="265"/>
      <c r="L111" s="265"/>
      <c r="M111" s="265"/>
      <c r="N111" s="113"/>
      <c r="O111" s="265"/>
      <c r="P111" s="265"/>
    </row>
    <row r="112" spans="1:16" ht="20.85" customHeight="1" thickBot="1" x14ac:dyDescent="0.55000000000000004">
      <c r="B112" s="263"/>
      <c r="C112" s="263"/>
      <c r="D112" s="263"/>
      <c r="E112" s="263" t="s">
        <v>207</v>
      </c>
      <c r="F112" s="263"/>
      <c r="G112" s="263"/>
      <c r="H112" s="224"/>
      <c r="J112" s="266">
        <v>432898451</v>
      </c>
      <c r="K112" s="265"/>
      <c r="L112" s="267">
        <v>237000000</v>
      </c>
      <c r="M112" s="265"/>
      <c r="N112" s="266">
        <v>432898451</v>
      </c>
      <c r="O112" s="265"/>
      <c r="P112" s="267">
        <v>237000000</v>
      </c>
    </row>
    <row r="113" spans="1:20" ht="6" customHeight="1" thickTop="1" x14ac:dyDescent="0.5">
      <c r="H113" s="225">
        <v>0</v>
      </c>
      <c r="J113" s="113"/>
      <c r="L113" s="265"/>
      <c r="M113" s="265"/>
      <c r="N113" s="113"/>
      <c r="O113" s="231"/>
      <c r="P113" s="265"/>
    </row>
    <row r="114" spans="1:20" ht="20.85" customHeight="1" x14ac:dyDescent="0.5">
      <c r="B114" s="263" t="s">
        <v>40</v>
      </c>
      <c r="C114" s="263"/>
      <c r="D114" s="263"/>
      <c r="E114" s="263"/>
      <c r="F114" s="263"/>
      <c r="G114" s="263"/>
      <c r="H114" s="225">
        <v>0</v>
      </c>
      <c r="J114" s="264"/>
      <c r="L114" s="242"/>
      <c r="M114" s="242"/>
      <c r="N114" s="264"/>
      <c r="O114" s="242"/>
      <c r="P114" s="242"/>
    </row>
    <row r="115" spans="1:20" ht="20.85" customHeight="1" x14ac:dyDescent="0.5">
      <c r="B115" s="263"/>
      <c r="C115" s="263" t="s">
        <v>215</v>
      </c>
      <c r="D115" s="263"/>
      <c r="E115" s="263"/>
      <c r="F115" s="263"/>
      <c r="G115" s="263"/>
      <c r="J115" s="251"/>
      <c r="N115" s="113"/>
      <c r="O115" s="231"/>
      <c r="P115" s="265"/>
      <c r="S115" s="289"/>
    </row>
    <row r="116" spans="1:20" ht="20.85" customHeight="1" x14ac:dyDescent="0.5">
      <c r="B116" s="263"/>
      <c r="C116" s="263"/>
      <c r="D116" s="263" t="s">
        <v>41</v>
      </c>
      <c r="E116" s="263"/>
      <c r="F116" s="263"/>
      <c r="G116" s="263"/>
      <c r="J116" s="251"/>
      <c r="N116" s="113"/>
      <c r="O116" s="231"/>
      <c r="P116" s="265"/>
    </row>
    <row r="117" spans="1:20" ht="20.85" customHeight="1" x14ac:dyDescent="0.5">
      <c r="B117" s="263"/>
      <c r="C117" s="263" t="s">
        <v>208</v>
      </c>
      <c r="D117" s="263"/>
      <c r="E117" s="263"/>
      <c r="F117" s="263"/>
      <c r="G117" s="263"/>
      <c r="J117" s="251"/>
      <c r="N117" s="113"/>
      <c r="O117" s="231"/>
      <c r="P117" s="265"/>
      <c r="S117" s="286"/>
      <c r="T117" s="288"/>
    </row>
    <row r="118" spans="1:20" ht="20.85" customHeight="1" x14ac:dyDescent="0.5">
      <c r="B118" s="263"/>
      <c r="C118" s="263"/>
      <c r="D118" s="263" t="s">
        <v>209</v>
      </c>
      <c r="E118" s="263"/>
      <c r="F118" s="263"/>
      <c r="G118" s="263"/>
      <c r="J118" s="251"/>
      <c r="N118" s="113"/>
      <c r="O118" s="231"/>
      <c r="P118" s="265"/>
      <c r="S118" s="287"/>
    </row>
    <row r="119" spans="1:20" ht="20.85" customHeight="1" x14ac:dyDescent="0.5">
      <c r="B119" s="263"/>
      <c r="C119" s="263"/>
      <c r="D119" s="263"/>
      <c r="E119" s="263" t="s">
        <v>210</v>
      </c>
      <c r="F119" s="263"/>
      <c r="G119" s="263"/>
      <c r="J119" s="113">
        <v>173159381</v>
      </c>
      <c r="K119" s="265"/>
      <c r="L119" s="265">
        <v>173158750</v>
      </c>
      <c r="M119" s="265"/>
      <c r="N119" s="113">
        <v>173159381</v>
      </c>
      <c r="O119" s="265"/>
      <c r="P119" s="265">
        <v>173158750</v>
      </c>
      <c r="S119" s="288"/>
    </row>
    <row r="120" spans="1:20" ht="20.85" customHeight="1" x14ac:dyDescent="0.5">
      <c r="A120" s="263" t="s">
        <v>125</v>
      </c>
      <c r="C120" s="263"/>
      <c r="D120" s="263"/>
      <c r="E120" s="263"/>
      <c r="F120" s="263"/>
      <c r="G120" s="263"/>
      <c r="H120" s="225">
        <v>14</v>
      </c>
      <c r="J120" s="113">
        <v>322720459</v>
      </c>
      <c r="K120" s="265"/>
      <c r="L120" s="265">
        <v>322716550</v>
      </c>
      <c r="M120" s="265"/>
      <c r="N120" s="113">
        <v>322720459</v>
      </c>
      <c r="O120" s="265"/>
      <c r="P120" s="265">
        <v>322716550</v>
      </c>
    </row>
    <row r="121" spans="1:20" ht="20.85" customHeight="1" x14ac:dyDescent="0.5">
      <c r="A121" s="263" t="s">
        <v>148</v>
      </c>
      <c r="C121" s="263"/>
      <c r="D121" s="263"/>
      <c r="E121" s="263"/>
      <c r="F121" s="263"/>
      <c r="G121" s="263"/>
      <c r="J121" s="113"/>
      <c r="K121" s="265"/>
      <c r="L121" s="265"/>
      <c r="M121" s="265"/>
      <c r="N121" s="113"/>
      <c r="O121" s="265"/>
      <c r="P121" s="265"/>
    </row>
    <row r="122" spans="1:20" ht="20.85" customHeight="1" x14ac:dyDescent="0.5">
      <c r="A122" s="224" t="s">
        <v>149</v>
      </c>
      <c r="B122" s="268"/>
      <c r="J122" s="113">
        <v>1175732</v>
      </c>
      <c r="K122" s="269"/>
      <c r="L122" s="269">
        <v>1175732</v>
      </c>
      <c r="M122" s="269"/>
      <c r="N122" s="270">
        <v>0</v>
      </c>
      <c r="O122" s="269"/>
      <c r="P122" s="269">
        <v>0</v>
      </c>
    </row>
    <row r="123" spans="1:20" ht="20.85" customHeight="1" x14ac:dyDescent="0.5">
      <c r="A123" s="224" t="s">
        <v>178</v>
      </c>
      <c r="B123" s="268"/>
      <c r="J123" s="270">
        <v>-1502</v>
      </c>
      <c r="K123" s="269"/>
      <c r="L123" s="269">
        <v>-1502</v>
      </c>
      <c r="M123" s="269"/>
      <c r="N123" s="270">
        <v>0</v>
      </c>
      <c r="O123" s="269"/>
      <c r="P123" s="269">
        <v>0</v>
      </c>
    </row>
    <row r="124" spans="1:20" ht="20.85" customHeight="1" x14ac:dyDescent="0.5">
      <c r="A124" s="224" t="s">
        <v>42</v>
      </c>
      <c r="J124" s="270"/>
      <c r="K124" s="269"/>
      <c r="L124" s="269"/>
      <c r="M124" s="269"/>
      <c r="N124" s="270"/>
      <c r="O124" s="269"/>
      <c r="P124" s="269"/>
    </row>
    <row r="125" spans="1:20" ht="20.85" customHeight="1" x14ac:dyDescent="0.5">
      <c r="A125" s="228"/>
      <c r="B125" s="224" t="s">
        <v>43</v>
      </c>
      <c r="H125" s="225">
        <v>15</v>
      </c>
      <c r="J125" s="270">
        <v>12324000</v>
      </c>
      <c r="K125" s="269"/>
      <c r="L125" s="269">
        <v>12090000</v>
      </c>
      <c r="M125" s="269"/>
      <c r="N125" s="270">
        <v>12324000</v>
      </c>
      <c r="O125" s="269"/>
      <c r="P125" s="269">
        <v>12090000</v>
      </c>
    </row>
    <row r="126" spans="1:20" ht="20.85" customHeight="1" x14ac:dyDescent="0.5">
      <c r="A126" s="228"/>
      <c r="B126" s="224" t="s">
        <v>44</v>
      </c>
      <c r="J126" s="271">
        <v>27265028</v>
      </c>
      <c r="K126" s="269"/>
      <c r="L126" s="272">
        <v>48380787</v>
      </c>
      <c r="M126" s="269"/>
      <c r="N126" s="273">
        <v>76888798</v>
      </c>
      <c r="O126" s="269"/>
      <c r="P126" s="272">
        <v>73797710</v>
      </c>
    </row>
    <row r="127" spans="1:20" ht="6" customHeight="1" x14ac:dyDescent="0.5">
      <c r="E127" s="241"/>
      <c r="J127" s="264"/>
      <c r="K127" s="242"/>
      <c r="L127" s="242"/>
      <c r="M127" s="242"/>
      <c r="N127" s="264"/>
      <c r="O127" s="242"/>
      <c r="P127" s="242"/>
    </row>
    <row r="128" spans="1:20" ht="20.85" customHeight="1" x14ac:dyDescent="0.5">
      <c r="A128" s="224" t="s">
        <v>45</v>
      </c>
      <c r="J128" s="270">
        <f>SUM(J119:J127)</f>
        <v>536643098</v>
      </c>
      <c r="K128" s="269"/>
      <c r="L128" s="269">
        <f>SUM(L119:L127)</f>
        <v>557520317</v>
      </c>
      <c r="M128" s="269"/>
      <c r="N128" s="270">
        <f>SUM(N119:N127)</f>
        <v>585092638</v>
      </c>
      <c r="O128" s="269"/>
      <c r="P128" s="269">
        <f>SUM(P119:P127)</f>
        <v>581763010</v>
      </c>
    </row>
    <row r="129" spans="1:16" ht="20.85" customHeight="1" x14ac:dyDescent="0.5">
      <c r="A129" s="224" t="s">
        <v>46</v>
      </c>
      <c r="J129" s="271">
        <v>1421065</v>
      </c>
      <c r="K129" s="269"/>
      <c r="L129" s="272">
        <v>1781817</v>
      </c>
      <c r="M129" s="269"/>
      <c r="N129" s="273">
        <v>0</v>
      </c>
      <c r="O129" s="269"/>
      <c r="P129" s="272">
        <v>0</v>
      </c>
    </row>
    <row r="130" spans="1:16" ht="6" customHeight="1" x14ac:dyDescent="0.5">
      <c r="E130" s="241"/>
      <c r="J130" s="264"/>
      <c r="K130" s="242"/>
      <c r="L130" s="242"/>
      <c r="M130" s="242"/>
      <c r="N130" s="264"/>
      <c r="O130" s="242"/>
      <c r="P130" s="242"/>
    </row>
    <row r="131" spans="1:16" ht="20.85" customHeight="1" x14ac:dyDescent="0.5">
      <c r="A131" s="228" t="s">
        <v>47</v>
      </c>
      <c r="J131" s="274">
        <f>SUM(J128:J130)</f>
        <v>538064163</v>
      </c>
      <c r="K131" s="242"/>
      <c r="L131" s="250">
        <f>SUM(L128:L130)</f>
        <v>559302134</v>
      </c>
      <c r="M131" s="242"/>
      <c r="N131" s="274">
        <f>SUM(N128:N130)</f>
        <v>585092638</v>
      </c>
      <c r="O131" s="242"/>
      <c r="P131" s="250">
        <f>SUM(P128:P130)</f>
        <v>581763010</v>
      </c>
    </row>
    <row r="132" spans="1:16" ht="6" customHeight="1" x14ac:dyDescent="0.5">
      <c r="E132" s="241"/>
      <c r="J132" s="264"/>
      <c r="K132" s="242"/>
      <c r="L132" s="242"/>
      <c r="M132" s="242"/>
      <c r="N132" s="264"/>
      <c r="O132" s="242"/>
      <c r="P132" s="242"/>
    </row>
    <row r="133" spans="1:16" ht="20.85" customHeight="1" thickBot="1" x14ac:dyDescent="0.55000000000000004">
      <c r="A133" s="228" t="s">
        <v>48</v>
      </c>
      <c r="J133" s="275">
        <f>SUM(J86+J131)</f>
        <v>1795217852</v>
      </c>
      <c r="K133" s="242"/>
      <c r="L133" s="276">
        <f>SUM(L86+L131)</f>
        <v>1801129253</v>
      </c>
      <c r="M133" s="242"/>
      <c r="N133" s="275">
        <f>SUM(N86+N131)</f>
        <v>1651360509</v>
      </c>
      <c r="O133" s="242"/>
      <c r="P133" s="276">
        <f>SUM(P86+P131)</f>
        <v>1689010081</v>
      </c>
    </row>
    <row r="134" spans="1:16" ht="15" customHeight="1" thickTop="1" x14ac:dyDescent="0.5">
      <c r="A134" s="228"/>
      <c r="J134" s="227"/>
      <c r="K134" s="227"/>
      <c r="L134" s="227"/>
      <c r="M134" s="227"/>
    </row>
    <row r="135" spans="1:16" ht="13.5" customHeight="1" x14ac:dyDescent="0.5">
      <c r="A135" s="228"/>
      <c r="J135" s="227"/>
      <c r="K135" s="227"/>
      <c r="L135" s="227"/>
      <c r="M135" s="227"/>
    </row>
    <row r="136" spans="1:16" ht="21.75" customHeight="1" x14ac:dyDescent="0.5">
      <c r="A136" s="247" t="s">
        <v>21</v>
      </c>
      <c r="B136" s="247"/>
      <c r="C136" s="247"/>
      <c r="D136" s="247"/>
      <c r="E136" s="247"/>
      <c r="F136" s="247"/>
      <c r="G136" s="247"/>
      <c r="H136" s="247"/>
      <c r="I136" s="247"/>
      <c r="J136" s="247"/>
      <c r="K136" s="247"/>
      <c r="L136" s="247"/>
      <c r="M136" s="247"/>
      <c r="N136" s="247"/>
      <c r="O136" s="247"/>
      <c r="P136" s="247"/>
    </row>
    <row r="137" spans="1:16" ht="7.5" customHeight="1" x14ac:dyDescent="0.5">
      <c r="A137" s="248"/>
      <c r="B137" s="248"/>
      <c r="C137" s="248"/>
      <c r="D137" s="248"/>
      <c r="E137" s="248"/>
      <c r="F137" s="248"/>
      <c r="G137" s="248"/>
      <c r="H137" s="248"/>
      <c r="I137" s="248"/>
      <c r="J137" s="248"/>
      <c r="K137" s="248"/>
      <c r="L137" s="248"/>
      <c r="M137" s="248"/>
      <c r="N137" s="248"/>
      <c r="O137" s="248"/>
      <c r="P137" s="248"/>
    </row>
    <row r="138" spans="1:16" ht="22.15" customHeight="1" x14ac:dyDescent="0.5">
      <c r="A138" s="249" t="str">
        <f>A91</f>
        <v>หมายเหตุประกอบข้อมูลทางการเงินเป็นส่วนหนึ่งของข้อมูลทางการเงินระหว่างกาลนี้</v>
      </c>
      <c r="B138" s="249"/>
      <c r="C138" s="249"/>
      <c r="D138" s="249"/>
      <c r="E138" s="249"/>
      <c r="F138" s="249"/>
      <c r="G138" s="249"/>
      <c r="H138" s="249"/>
      <c r="I138" s="249"/>
      <c r="J138" s="250"/>
      <c r="K138" s="250"/>
      <c r="L138" s="250"/>
      <c r="M138" s="250"/>
      <c r="N138" s="250"/>
      <c r="O138" s="250"/>
      <c r="P138" s="250"/>
    </row>
  </sheetData>
  <mergeCells count="6">
    <mergeCell ref="J5:L5"/>
    <mergeCell ref="N5:P5"/>
    <mergeCell ref="J52:L52"/>
    <mergeCell ref="N52:P52"/>
    <mergeCell ref="J96:L96"/>
    <mergeCell ref="N96:P96"/>
  </mergeCells>
  <pageMargins left="0.8" right="0.5" top="0.5" bottom="0.6" header="0.49" footer="0.4"/>
  <pageSetup paperSize="9" scale="95" firstPageNumber="2" fitToHeight="0" orientation="portrait" useFirstPageNumber="1" horizontalDpi="1200" verticalDpi="1200" r:id="rId1"/>
  <headerFooter>
    <oddFooter>&amp;R&amp;"Browallia New,Regular"&amp;13&amp;P</oddFooter>
  </headerFooter>
  <rowBreaks count="2" manualBreakCount="2">
    <brk id="47" max="16383" man="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1FE94-0295-49C2-8E4D-DF0ADA0436D5}">
  <sheetPr>
    <tabColor theme="3" tint="0.39997558519241921"/>
  </sheetPr>
  <dimension ref="A1:P63"/>
  <sheetViews>
    <sheetView topLeftCell="A75" zoomScaleNormal="100" zoomScaleSheetLayoutView="70" zoomScalePageLayoutView="80" workbookViewId="0">
      <selection sqref="A1 J15 L15 N15 P15 J23 L23 N23 P23 J25 L25 N25 P25 J32 L32 N32 P32 J35 L35 N35 P35 J39 L39 N39 P39 J45 L45 N45 P45 J51 L51 N51 P51 J55 L55 N55 P55 J57 L57 N57 P57 A63"/>
    </sheetView>
  </sheetViews>
  <sheetFormatPr defaultColWidth="9.140625" defaultRowHeight="21.75" customHeight="1" x14ac:dyDescent="0.5"/>
  <cols>
    <col min="1" max="6" width="1.7109375" style="65" customWidth="1"/>
    <col min="7" max="7" width="42.7109375" style="65" customWidth="1"/>
    <col min="8" max="8" width="8.140625" style="20" customWidth="1"/>
    <col min="9" max="9" width="0.85546875" style="20" customWidth="1"/>
    <col min="10" max="10" width="12.7109375" style="20" customWidth="1"/>
    <col min="11" max="11" width="0.85546875" style="20" customWidth="1"/>
    <col min="12" max="12" width="12.7109375" style="20" customWidth="1"/>
    <col min="13" max="13" width="0.85546875" style="20" customWidth="1"/>
    <col min="14" max="14" width="12.7109375" style="22" customWidth="1"/>
    <col min="15" max="15" width="0.85546875" style="21" customWidth="1"/>
    <col min="16" max="16" width="12.7109375" style="22" customWidth="1"/>
    <col min="17" max="26" width="9.140625" style="65" customWidth="1"/>
    <col min="27" max="16384" width="9.140625" style="65"/>
  </cols>
  <sheetData>
    <row r="1" spans="1:16" s="73" customFormat="1" ht="21.75" customHeight="1" x14ac:dyDescent="0.5">
      <c r="A1" s="60" t="str">
        <f>'TH 2-4'!A1</f>
        <v>บริษัท โปรเอ็น คอร์ป จำกัด (มหาชน)</v>
      </c>
      <c r="B1" s="61"/>
      <c r="C1" s="61"/>
      <c r="D1" s="61"/>
      <c r="E1" s="61"/>
      <c r="F1" s="61"/>
      <c r="G1" s="61"/>
      <c r="H1" s="35"/>
      <c r="I1" s="35"/>
      <c r="J1" s="35"/>
      <c r="K1" s="35"/>
      <c r="L1" s="35"/>
      <c r="M1" s="35"/>
      <c r="N1" s="46"/>
      <c r="O1" s="72"/>
      <c r="P1" s="46"/>
    </row>
    <row r="2" spans="1:16" s="73" customFormat="1" ht="21.75" customHeight="1" x14ac:dyDescent="0.5">
      <c r="A2" s="61" t="s">
        <v>49</v>
      </c>
      <c r="B2" s="61"/>
      <c r="C2" s="61"/>
      <c r="D2" s="61"/>
      <c r="E2" s="61"/>
      <c r="F2" s="61"/>
      <c r="G2" s="61"/>
      <c r="H2" s="35"/>
      <c r="I2" s="35"/>
      <c r="J2" s="35"/>
      <c r="K2" s="35"/>
      <c r="L2" s="35"/>
      <c r="M2" s="35"/>
      <c r="N2" s="46"/>
      <c r="O2" s="72"/>
      <c r="P2" s="46"/>
    </row>
    <row r="3" spans="1:16" s="73" customFormat="1" ht="21.75" customHeight="1" x14ac:dyDescent="0.5">
      <c r="A3" s="232" t="s">
        <v>182</v>
      </c>
      <c r="B3" s="74"/>
      <c r="C3" s="74"/>
      <c r="D3" s="74"/>
      <c r="E3" s="74"/>
      <c r="F3" s="74"/>
      <c r="G3" s="74"/>
      <c r="H3" s="36"/>
      <c r="I3" s="36"/>
      <c r="J3" s="36"/>
      <c r="K3" s="36"/>
      <c r="L3" s="36"/>
      <c r="M3" s="36"/>
      <c r="N3" s="39"/>
      <c r="O3" s="75"/>
      <c r="P3" s="39"/>
    </row>
    <row r="4" spans="1:16" ht="18.600000000000001" customHeight="1" x14ac:dyDescent="0.5">
      <c r="A4" s="62"/>
      <c r="B4" s="64"/>
      <c r="C4" s="64"/>
      <c r="D4" s="64"/>
      <c r="E4" s="64"/>
      <c r="F4" s="64"/>
      <c r="G4" s="64"/>
      <c r="H4" s="37"/>
      <c r="I4" s="37"/>
      <c r="J4" s="37"/>
      <c r="K4" s="37"/>
      <c r="L4" s="37"/>
      <c r="M4" s="37"/>
      <c r="N4" s="47"/>
      <c r="O4" s="76"/>
      <c r="P4" s="47"/>
    </row>
    <row r="5" spans="1:16" ht="18.600000000000001" customHeight="1" x14ac:dyDescent="0.5">
      <c r="A5" s="63"/>
      <c r="B5" s="63"/>
      <c r="C5" s="63"/>
      <c r="D5" s="63"/>
      <c r="E5" s="63"/>
      <c r="F5" s="63"/>
      <c r="G5" s="63"/>
      <c r="H5" s="77"/>
      <c r="I5" s="77"/>
      <c r="J5" s="291" t="s">
        <v>50</v>
      </c>
      <c r="K5" s="291"/>
      <c r="L5" s="291"/>
      <c r="M5" s="78"/>
      <c r="N5" s="291" t="s">
        <v>51</v>
      </c>
      <c r="O5" s="291"/>
      <c r="P5" s="291"/>
    </row>
    <row r="6" spans="1:16" ht="18.600000000000001" customHeight="1" x14ac:dyDescent="0.5">
      <c r="A6" s="63"/>
      <c r="B6" s="63"/>
      <c r="C6" s="63"/>
      <c r="D6" s="63"/>
      <c r="E6" s="63"/>
      <c r="F6" s="63"/>
      <c r="G6" s="63"/>
      <c r="H6" s="77"/>
      <c r="I6" s="77"/>
      <c r="J6" s="38" t="s">
        <v>134</v>
      </c>
      <c r="K6" s="78"/>
      <c r="L6" s="38" t="s">
        <v>134</v>
      </c>
      <c r="M6" s="78"/>
      <c r="N6" s="38" t="s">
        <v>134</v>
      </c>
      <c r="O6" s="78"/>
      <c r="P6" s="38" t="s">
        <v>134</v>
      </c>
    </row>
    <row r="7" spans="1:16" s="73" customFormat="1" ht="18.600000000000001" customHeight="1" x14ac:dyDescent="0.5">
      <c r="A7" s="61"/>
      <c r="B7" s="61"/>
      <c r="C7" s="61"/>
      <c r="D7" s="61"/>
      <c r="E7" s="61"/>
      <c r="F7" s="61"/>
      <c r="G7" s="61"/>
      <c r="H7" s="77"/>
      <c r="I7" s="35"/>
      <c r="J7" s="13" t="s">
        <v>169</v>
      </c>
      <c r="K7" s="68"/>
      <c r="L7" s="13" t="s">
        <v>141</v>
      </c>
      <c r="M7" s="13"/>
      <c r="N7" s="13" t="s">
        <v>169</v>
      </c>
      <c r="O7" s="68"/>
      <c r="P7" s="13" t="s">
        <v>141</v>
      </c>
    </row>
    <row r="8" spans="1:16" s="73" customFormat="1" ht="18.600000000000001" customHeight="1" x14ac:dyDescent="0.5">
      <c r="A8" s="61"/>
      <c r="B8" s="61"/>
      <c r="C8" s="61"/>
      <c r="D8" s="61"/>
      <c r="E8" s="61"/>
      <c r="F8" s="61"/>
      <c r="G8" s="61"/>
      <c r="H8" s="36" t="s">
        <v>2</v>
      </c>
      <c r="I8" s="35"/>
      <c r="J8" s="39" t="s">
        <v>3</v>
      </c>
      <c r="K8" s="35"/>
      <c r="L8" s="39" t="s">
        <v>3</v>
      </c>
      <c r="M8" s="46"/>
      <c r="N8" s="39" t="s">
        <v>3</v>
      </c>
      <c r="O8" s="46"/>
      <c r="P8" s="39" t="s">
        <v>3</v>
      </c>
    </row>
    <row r="9" spans="1:16" ht="18.600000000000001" customHeight="1" x14ac:dyDescent="0.5">
      <c r="A9" s="64" t="s">
        <v>52</v>
      </c>
      <c r="B9" s="64"/>
      <c r="C9" s="64"/>
      <c r="D9" s="64"/>
      <c r="E9" s="64"/>
      <c r="F9" s="64"/>
      <c r="G9" s="64"/>
      <c r="H9" s="37"/>
      <c r="I9" s="37"/>
      <c r="J9" s="127"/>
      <c r="K9" s="37"/>
      <c r="L9" s="37"/>
      <c r="M9" s="37"/>
      <c r="N9" s="128"/>
      <c r="O9" s="79"/>
      <c r="P9" s="47"/>
    </row>
    <row r="10" spans="1:16" ht="5.0999999999999996" customHeight="1" x14ac:dyDescent="0.5">
      <c r="J10" s="116"/>
      <c r="L10" s="26"/>
      <c r="N10" s="116"/>
      <c r="O10" s="80"/>
      <c r="P10" s="26"/>
    </row>
    <row r="11" spans="1:16" ht="18.600000000000001" customHeight="1" x14ac:dyDescent="0.5">
      <c r="A11" s="65" t="s">
        <v>53</v>
      </c>
      <c r="J11" s="114">
        <v>33646235</v>
      </c>
      <c r="L11" s="40">
        <v>18890400</v>
      </c>
      <c r="N11" s="114">
        <v>23764130</v>
      </c>
      <c r="O11" s="20"/>
      <c r="P11" s="40">
        <v>15144056</v>
      </c>
    </row>
    <row r="12" spans="1:16" ht="18.600000000000001" customHeight="1" x14ac:dyDescent="0.5">
      <c r="A12" s="65" t="s">
        <v>54</v>
      </c>
      <c r="J12" s="114">
        <v>71904718</v>
      </c>
      <c r="L12" s="40">
        <v>99658606</v>
      </c>
      <c r="N12" s="114">
        <v>64421700</v>
      </c>
      <c r="O12" s="20"/>
      <c r="P12" s="40">
        <v>95003185</v>
      </c>
    </row>
    <row r="13" spans="1:16" ht="18.600000000000001" customHeight="1" x14ac:dyDescent="0.5">
      <c r="A13" s="65" t="s">
        <v>55</v>
      </c>
      <c r="J13" s="115">
        <v>49370893</v>
      </c>
      <c r="L13" s="41">
        <v>8073748</v>
      </c>
      <c r="N13" s="115">
        <v>7517445</v>
      </c>
      <c r="O13" s="20"/>
      <c r="P13" s="41">
        <v>2246322</v>
      </c>
    </row>
    <row r="14" spans="1:16" ht="5.0999999999999996" customHeight="1" x14ac:dyDescent="0.5">
      <c r="J14" s="116"/>
      <c r="L14" s="26"/>
      <c r="N14" s="116"/>
      <c r="O14" s="20"/>
      <c r="P14" s="26"/>
    </row>
    <row r="15" spans="1:16" ht="18.600000000000001" customHeight="1" x14ac:dyDescent="0.5">
      <c r="A15" s="64" t="s">
        <v>56</v>
      </c>
      <c r="B15" s="64"/>
      <c r="C15" s="64"/>
      <c r="D15" s="64"/>
      <c r="E15" s="64"/>
      <c r="F15" s="64"/>
      <c r="G15" s="64"/>
      <c r="H15" s="37"/>
      <c r="I15" s="37"/>
      <c r="J15" s="117">
        <f>SUM(J11:J14)</f>
        <v>154921846</v>
      </c>
      <c r="K15" s="37"/>
      <c r="L15" s="16">
        <f>SUM(L11:L14)</f>
        <v>126622754</v>
      </c>
      <c r="M15" s="37"/>
      <c r="N15" s="117">
        <f>SUM(N11:N14)</f>
        <v>95703275</v>
      </c>
      <c r="O15" s="37"/>
      <c r="P15" s="16">
        <f>SUM(P11:P14)</f>
        <v>112393563</v>
      </c>
    </row>
    <row r="16" spans="1:16" ht="10.15" customHeight="1" x14ac:dyDescent="0.5">
      <c r="J16" s="116"/>
      <c r="L16" s="26"/>
      <c r="N16" s="116"/>
      <c r="O16" s="20"/>
      <c r="P16" s="26"/>
    </row>
    <row r="17" spans="1:16" ht="18.600000000000001" customHeight="1" x14ac:dyDescent="0.5">
      <c r="A17" s="64" t="s">
        <v>57</v>
      </c>
      <c r="B17" s="64"/>
      <c r="C17" s="64"/>
      <c r="D17" s="64"/>
      <c r="E17" s="64"/>
      <c r="F17" s="64"/>
      <c r="G17" s="64"/>
      <c r="H17" s="37"/>
      <c r="I17" s="37"/>
      <c r="J17" s="118"/>
      <c r="K17" s="37"/>
      <c r="L17" s="22"/>
      <c r="M17" s="37"/>
      <c r="N17" s="118"/>
      <c r="O17" s="37"/>
    </row>
    <row r="18" spans="1:16" ht="5.0999999999999996" customHeight="1" x14ac:dyDescent="0.5">
      <c r="J18" s="116"/>
      <c r="L18" s="26"/>
      <c r="N18" s="116"/>
      <c r="O18" s="20"/>
      <c r="P18" s="26"/>
    </row>
    <row r="19" spans="1:16" ht="18.600000000000001" customHeight="1" x14ac:dyDescent="0.5">
      <c r="A19" s="65" t="s">
        <v>58</v>
      </c>
      <c r="J19" s="114">
        <v>-30805437</v>
      </c>
      <c r="L19" s="40">
        <v>-15699224</v>
      </c>
      <c r="N19" s="114">
        <v>-21114782</v>
      </c>
      <c r="O19" s="20"/>
      <c r="P19" s="40">
        <v>-12384532</v>
      </c>
    </row>
    <row r="20" spans="1:16" ht="18.600000000000001" customHeight="1" x14ac:dyDescent="0.5">
      <c r="A20" s="65" t="s">
        <v>59</v>
      </c>
      <c r="J20" s="114">
        <v>-46938195</v>
      </c>
      <c r="L20" s="40">
        <v>-53191794</v>
      </c>
      <c r="N20" s="114">
        <v>-42369889</v>
      </c>
      <c r="O20" s="20"/>
      <c r="P20" s="40">
        <v>-50630832</v>
      </c>
    </row>
    <row r="21" spans="1:16" ht="18.600000000000001" customHeight="1" x14ac:dyDescent="0.5">
      <c r="A21" s="65" t="s">
        <v>60</v>
      </c>
      <c r="J21" s="115">
        <v>-43454598</v>
      </c>
      <c r="L21" s="41">
        <v>-12392493</v>
      </c>
      <c r="N21" s="115">
        <v>-8214907</v>
      </c>
      <c r="O21" s="20"/>
      <c r="P21" s="41">
        <v>-7035989</v>
      </c>
    </row>
    <row r="22" spans="1:16" ht="5.0999999999999996" customHeight="1" x14ac:dyDescent="0.5">
      <c r="J22" s="116"/>
      <c r="L22" s="26"/>
      <c r="N22" s="116"/>
      <c r="O22" s="20"/>
      <c r="P22" s="26"/>
    </row>
    <row r="23" spans="1:16" ht="18.600000000000001" customHeight="1" x14ac:dyDescent="0.5">
      <c r="A23" s="64" t="s">
        <v>61</v>
      </c>
      <c r="B23" s="64"/>
      <c r="C23" s="64"/>
      <c r="D23" s="64"/>
      <c r="E23" s="64"/>
      <c r="F23" s="64"/>
      <c r="G23" s="64"/>
      <c r="H23" s="37"/>
      <c r="I23" s="37"/>
      <c r="J23" s="117">
        <f>SUM(J19:J22)</f>
        <v>-121198230</v>
      </c>
      <c r="K23" s="37"/>
      <c r="L23" s="16">
        <f>SUM(L19:L22)</f>
        <v>-81283511</v>
      </c>
      <c r="M23" s="37"/>
      <c r="N23" s="117">
        <f>SUM(N19:N22)</f>
        <v>-71699578</v>
      </c>
      <c r="O23" s="37"/>
      <c r="P23" s="16">
        <f>SUM(P19:P22)</f>
        <v>-70051353</v>
      </c>
    </row>
    <row r="24" spans="1:16" ht="10.15" customHeight="1" x14ac:dyDescent="0.5">
      <c r="J24" s="116"/>
      <c r="L24" s="26"/>
      <c r="N24" s="116"/>
      <c r="O24" s="20"/>
      <c r="P24" s="26"/>
    </row>
    <row r="25" spans="1:16" ht="18.600000000000001" customHeight="1" x14ac:dyDescent="0.5">
      <c r="A25" s="64" t="s">
        <v>62</v>
      </c>
      <c r="B25" s="64"/>
      <c r="C25" s="64"/>
      <c r="D25" s="64"/>
      <c r="E25" s="64"/>
      <c r="F25" s="64"/>
      <c r="G25" s="64"/>
      <c r="H25" s="37"/>
      <c r="I25" s="37"/>
      <c r="J25" s="118">
        <f>SUM(J15+J23)</f>
        <v>33723616</v>
      </c>
      <c r="K25" s="37"/>
      <c r="L25" s="22">
        <f>SUM(L15+L23)</f>
        <v>45339243</v>
      </c>
      <c r="M25" s="37"/>
      <c r="N25" s="118">
        <f>SUM(N15+N23)</f>
        <v>24003697</v>
      </c>
      <c r="O25" s="37"/>
      <c r="P25" s="22">
        <f>SUM(P15+P23)</f>
        <v>42342210</v>
      </c>
    </row>
    <row r="26" spans="1:16" ht="18.600000000000001" customHeight="1" x14ac:dyDescent="0.5">
      <c r="A26" s="65" t="s">
        <v>63</v>
      </c>
      <c r="B26" s="64"/>
      <c r="J26" s="118">
        <v>1056751</v>
      </c>
      <c r="L26" s="22">
        <v>1000216</v>
      </c>
      <c r="N26" s="118">
        <v>7008319</v>
      </c>
      <c r="O26" s="20"/>
      <c r="P26" s="22">
        <v>4554228</v>
      </c>
    </row>
    <row r="27" spans="1:16" ht="18.600000000000001" customHeight="1" x14ac:dyDescent="0.5">
      <c r="A27" s="30" t="s">
        <v>64</v>
      </c>
      <c r="J27" s="118">
        <v>-5045521</v>
      </c>
      <c r="L27" s="22">
        <v>-6850366</v>
      </c>
      <c r="N27" s="118">
        <v>-4589957</v>
      </c>
      <c r="O27" s="20"/>
      <c r="P27" s="22">
        <v>-6798320</v>
      </c>
    </row>
    <row r="28" spans="1:16" ht="18.600000000000001" customHeight="1" x14ac:dyDescent="0.5">
      <c r="A28" s="30" t="s">
        <v>65</v>
      </c>
      <c r="J28" s="118">
        <v>-50316597</v>
      </c>
      <c r="L28" s="22">
        <v>-24146444</v>
      </c>
      <c r="N28" s="118">
        <v>-23650524</v>
      </c>
      <c r="O28" s="20"/>
      <c r="P28" s="22">
        <v>-21390391</v>
      </c>
    </row>
    <row r="29" spans="1:16" ht="18.600000000000001" customHeight="1" x14ac:dyDescent="0.5">
      <c r="A29" s="65" t="s">
        <v>66</v>
      </c>
      <c r="B29" s="64"/>
      <c r="C29" s="64"/>
      <c r="J29" s="119">
        <v>-1539944</v>
      </c>
      <c r="K29" s="17"/>
      <c r="L29" s="18">
        <v>-7417746</v>
      </c>
      <c r="M29" s="17"/>
      <c r="N29" s="119">
        <v>-722008</v>
      </c>
      <c r="O29" s="17"/>
      <c r="P29" s="18">
        <v>-7364280</v>
      </c>
    </row>
    <row r="30" spans="1:16" ht="18.600000000000001" customHeight="1" x14ac:dyDescent="0.5">
      <c r="A30" s="65" t="s">
        <v>165</v>
      </c>
      <c r="C30" s="64"/>
      <c r="J30" s="117">
        <v>0</v>
      </c>
      <c r="K30" s="81"/>
      <c r="L30" s="16">
        <v>-1148771</v>
      </c>
      <c r="M30" s="81"/>
      <c r="N30" s="117">
        <v>0</v>
      </c>
      <c r="O30" s="81"/>
      <c r="P30" s="16">
        <v>0</v>
      </c>
    </row>
    <row r="31" spans="1:16" ht="5.0999999999999996" customHeight="1" x14ac:dyDescent="0.5">
      <c r="J31" s="120"/>
      <c r="L31" s="29"/>
      <c r="N31" s="120"/>
      <c r="O31" s="82"/>
      <c r="P31" s="29"/>
    </row>
    <row r="32" spans="1:16" ht="18.600000000000001" customHeight="1" x14ac:dyDescent="0.5">
      <c r="A32" s="64" t="s">
        <v>200</v>
      </c>
      <c r="J32" s="118">
        <f>SUM(J25:J31)</f>
        <v>-22121695</v>
      </c>
      <c r="L32" s="22">
        <f>SUM(L25:L31)</f>
        <v>6776132</v>
      </c>
      <c r="N32" s="118">
        <f>SUM(N25:N31)</f>
        <v>2049527</v>
      </c>
      <c r="O32" s="20"/>
      <c r="P32" s="22">
        <f>SUM(P25:P31)</f>
        <v>11343447</v>
      </c>
    </row>
    <row r="33" spans="1:16" ht="18.600000000000001" customHeight="1" x14ac:dyDescent="0.5">
      <c r="A33" s="65" t="s">
        <v>137</v>
      </c>
      <c r="G33" s="30"/>
      <c r="J33" s="117">
        <v>4228388</v>
      </c>
      <c r="L33" s="16">
        <v>-1715429</v>
      </c>
      <c r="N33" s="117">
        <v>-553386</v>
      </c>
      <c r="O33" s="20"/>
      <c r="P33" s="16">
        <v>-2232438</v>
      </c>
    </row>
    <row r="34" spans="1:16" ht="5.0999999999999996" customHeight="1" x14ac:dyDescent="0.5">
      <c r="B34" s="64"/>
      <c r="J34" s="118"/>
      <c r="L34" s="22"/>
      <c r="N34" s="118"/>
      <c r="O34" s="20"/>
    </row>
    <row r="35" spans="1:16" ht="18.600000000000001" customHeight="1" x14ac:dyDescent="0.5">
      <c r="A35" s="64" t="s">
        <v>199</v>
      </c>
      <c r="B35" s="64"/>
      <c r="J35" s="118">
        <f>SUM(J32:J34)</f>
        <v>-17893307</v>
      </c>
      <c r="L35" s="22">
        <f>SUM(L32:L34)</f>
        <v>5060703</v>
      </c>
      <c r="N35" s="118">
        <f>SUM(N32:N34)</f>
        <v>1496141</v>
      </c>
      <c r="O35" s="20"/>
      <c r="P35" s="22">
        <f>SUM(P32:P34)</f>
        <v>9111009</v>
      </c>
    </row>
    <row r="36" spans="1:16" ht="5.0999999999999996" customHeight="1" x14ac:dyDescent="0.5">
      <c r="B36" s="64"/>
      <c r="J36" s="118"/>
      <c r="L36" s="22"/>
      <c r="N36" s="118"/>
      <c r="O36" s="20"/>
    </row>
    <row r="37" spans="1:16" ht="18.600000000000001" customHeight="1" x14ac:dyDescent="0.5">
      <c r="A37" s="65" t="s">
        <v>216</v>
      </c>
      <c r="B37" s="64"/>
      <c r="J37" s="117">
        <v>0</v>
      </c>
      <c r="K37" s="17"/>
      <c r="L37" s="16">
        <v>0</v>
      </c>
      <c r="M37" s="17"/>
      <c r="N37" s="117">
        <v>0</v>
      </c>
      <c r="O37" s="17"/>
      <c r="P37" s="16">
        <v>0</v>
      </c>
    </row>
    <row r="38" spans="1:16" ht="6" customHeight="1" x14ac:dyDescent="0.5">
      <c r="B38" s="64"/>
      <c r="J38" s="119"/>
      <c r="K38" s="17"/>
      <c r="L38" s="18"/>
      <c r="M38" s="17"/>
      <c r="N38" s="119"/>
      <c r="O38" s="17"/>
      <c r="P38" s="18"/>
    </row>
    <row r="39" spans="1:16" ht="18.600000000000001" customHeight="1" thickBot="1" x14ac:dyDescent="0.55000000000000004">
      <c r="A39" s="64" t="s">
        <v>196</v>
      </c>
      <c r="J39" s="121">
        <f>SUM(J35:J37)</f>
        <v>-17893307</v>
      </c>
      <c r="L39" s="19">
        <f>SUM(L35:L37)</f>
        <v>5060703</v>
      </c>
      <c r="N39" s="121">
        <f>SUM(N35:N37)</f>
        <v>1496141</v>
      </c>
      <c r="O39" s="20"/>
      <c r="P39" s="19">
        <f>SUM(P35:P37)</f>
        <v>9111009</v>
      </c>
    </row>
    <row r="40" spans="1:16" ht="10.15" customHeight="1" thickTop="1" x14ac:dyDescent="0.5">
      <c r="A40" s="30"/>
      <c r="J40" s="118"/>
      <c r="L40" s="22"/>
      <c r="N40" s="118"/>
      <c r="O40" s="20"/>
    </row>
    <row r="41" spans="1:16" s="73" customFormat="1" ht="18.600000000000001" customHeight="1" x14ac:dyDescent="0.5">
      <c r="A41" s="66" t="s">
        <v>198</v>
      </c>
      <c r="H41" s="25"/>
      <c r="I41" s="25"/>
      <c r="J41" s="122"/>
      <c r="K41" s="25"/>
      <c r="L41" s="24"/>
      <c r="M41" s="25"/>
      <c r="N41" s="122"/>
      <c r="O41" s="25"/>
      <c r="P41" s="24"/>
    </row>
    <row r="42" spans="1:16" ht="18.600000000000001" customHeight="1" x14ac:dyDescent="0.5">
      <c r="A42" s="30" t="s">
        <v>67</v>
      </c>
      <c r="J42" s="118">
        <v>-17638240</v>
      </c>
      <c r="L42" s="22">
        <v>5412070</v>
      </c>
      <c r="N42" s="118">
        <v>1496141</v>
      </c>
      <c r="O42" s="20"/>
      <c r="P42" s="22">
        <v>9111009</v>
      </c>
    </row>
    <row r="43" spans="1:16" ht="18.600000000000001" customHeight="1" x14ac:dyDescent="0.5">
      <c r="A43" s="30" t="s">
        <v>68</v>
      </c>
      <c r="J43" s="117">
        <v>-255067</v>
      </c>
      <c r="L43" s="16">
        <v>-351367</v>
      </c>
      <c r="N43" s="117">
        <v>0</v>
      </c>
      <c r="O43" s="20"/>
      <c r="P43" s="16">
        <v>0</v>
      </c>
    </row>
    <row r="44" spans="1:16" ht="5.0999999999999996" customHeight="1" x14ac:dyDescent="0.5">
      <c r="J44" s="116"/>
      <c r="L44" s="26"/>
      <c r="N44" s="116"/>
      <c r="O44" s="20"/>
      <c r="P44" s="26"/>
    </row>
    <row r="45" spans="1:16" ht="18.600000000000001" customHeight="1" thickBot="1" x14ac:dyDescent="0.55000000000000004">
      <c r="A45" s="30"/>
      <c r="J45" s="121">
        <f>SUM(J42:J44)</f>
        <v>-17893307</v>
      </c>
      <c r="L45" s="19">
        <f>SUM(L42:L44)</f>
        <v>5060703</v>
      </c>
      <c r="N45" s="121">
        <f>SUM(N42:N44)</f>
        <v>1496141</v>
      </c>
      <c r="O45" s="20"/>
      <c r="P45" s="19">
        <f>SUM(P42:P44)</f>
        <v>9111009</v>
      </c>
    </row>
    <row r="46" spans="1:16" ht="10.15" customHeight="1" thickTop="1" x14ac:dyDescent="0.5">
      <c r="A46" s="30"/>
      <c r="J46" s="118"/>
      <c r="L46" s="22"/>
      <c r="N46" s="118"/>
      <c r="O46" s="20"/>
    </row>
    <row r="47" spans="1:16" s="73" customFormat="1" ht="18.600000000000001" customHeight="1" x14ac:dyDescent="0.5">
      <c r="A47" s="61" t="s">
        <v>197</v>
      </c>
      <c r="H47" s="25"/>
      <c r="I47" s="25"/>
      <c r="J47" s="123"/>
      <c r="K47" s="25"/>
      <c r="L47" s="27"/>
      <c r="M47" s="25"/>
      <c r="N47" s="123"/>
      <c r="O47" s="25"/>
      <c r="P47" s="27"/>
    </row>
    <row r="48" spans="1:16" ht="18.600000000000001" customHeight="1" x14ac:dyDescent="0.5">
      <c r="A48" s="65" t="s">
        <v>67</v>
      </c>
      <c r="J48" s="120">
        <v>-17638240</v>
      </c>
      <c r="K48" s="29"/>
      <c r="L48" s="29">
        <v>5412070</v>
      </c>
      <c r="M48" s="29"/>
      <c r="N48" s="120">
        <v>1496141</v>
      </c>
      <c r="O48" s="29"/>
      <c r="P48" s="29">
        <v>9111009</v>
      </c>
    </row>
    <row r="49" spans="1:16" ht="18.600000000000001" customHeight="1" x14ac:dyDescent="0.5">
      <c r="A49" s="65" t="s">
        <v>68</v>
      </c>
      <c r="J49" s="124">
        <v>-255067</v>
      </c>
      <c r="L49" s="42">
        <v>-351367</v>
      </c>
      <c r="N49" s="124">
        <v>0</v>
      </c>
      <c r="O49" s="20"/>
      <c r="P49" s="41">
        <v>0</v>
      </c>
    </row>
    <row r="50" spans="1:16" ht="5.0999999999999996" customHeight="1" x14ac:dyDescent="0.5">
      <c r="J50" s="116"/>
      <c r="L50" s="26"/>
      <c r="N50" s="116"/>
      <c r="O50" s="80"/>
      <c r="P50" s="26"/>
    </row>
    <row r="51" spans="1:16" ht="18.600000000000001" customHeight="1" thickBot="1" x14ac:dyDescent="0.55000000000000004">
      <c r="A51" s="30"/>
      <c r="J51" s="121">
        <f>SUM(J48:J50)</f>
        <v>-17893307</v>
      </c>
      <c r="L51" s="19">
        <f>SUM(L48:L50)</f>
        <v>5060703</v>
      </c>
      <c r="N51" s="121">
        <f>SUM(N48:N50)</f>
        <v>1496141</v>
      </c>
      <c r="O51" s="23"/>
      <c r="P51" s="19">
        <f>SUM(P48:P50)</f>
        <v>9111009</v>
      </c>
    </row>
    <row r="52" spans="1:16" ht="10.15" customHeight="1" thickTop="1" x14ac:dyDescent="0.5">
      <c r="J52" s="120"/>
      <c r="L52" s="29"/>
      <c r="M52" s="82"/>
      <c r="N52" s="120"/>
      <c r="O52" s="40"/>
      <c r="P52" s="29"/>
    </row>
    <row r="53" spans="1:16" ht="18.600000000000001" customHeight="1" x14ac:dyDescent="0.5">
      <c r="A53" s="64" t="s">
        <v>195</v>
      </c>
      <c r="J53" s="116"/>
      <c r="L53" s="26"/>
      <c r="N53" s="116"/>
      <c r="O53" s="80"/>
      <c r="P53" s="26"/>
    </row>
    <row r="54" spans="1:16" ht="5.0999999999999996" customHeight="1" x14ac:dyDescent="0.5">
      <c r="J54" s="116"/>
      <c r="L54" s="26"/>
      <c r="N54" s="116"/>
      <c r="O54" s="80"/>
      <c r="P54" s="26"/>
    </row>
    <row r="55" spans="1:16" ht="18.600000000000001" customHeight="1" thickBot="1" x14ac:dyDescent="0.55000000000000004">
      <c r="A55" s="65" t="s">
        <v>69</v>
      </c>
      <c r="H55" s="20">
        <v>17</v>
      </c>
      <c r="J55" s="125">
        <f>J42/347120611</f>
        <v>-5.0813001132911699E-2</v>
      </c>
      <c r="K55" s="83"/>
      <c r="L55" s="43">
        <f>L42/317681007</f>
        <v>1.7036177425614873E-2</v>
      </c>
      <c r="M55" s="83"/>
      <c r="N55" s="125">
        <f>N42/347120611</f>
        <v>4.3101474029152362E-3</v>
      </c>
      <c r="O55" s="83"/>
      <c r="P55" s="43">
        <f>P42/317681007</f>
        <v>2.8679740995658579E-2</v>
      </c>
    </row>
    <row r="56" spans="1:16" ht="5.0999999999999996" customHeight="1" thickTop="1" x14ac:dyDescent="0.5">
      <c r="J56" s="126"/>
      <c r="K56" s="83"/>
      <c r="L56" s="44"/>
      <c r="M56" s="83"/>
      <c r="N56" s="126"/>
      <c r="O56" s="84"/>
      <c r="P56" s="44"/>
    </row>
    <row r="57" spans="1:16" ht="18.600000000000001" customHeight="1" thickBot="1" x14ac:dyDescent="0.55000000000000004">
      <c r="A57" s="65" t="s">
        <v>136</v>
      </c>
      <c r="H57" s="20">
        <v>17</v>
      </c>
      <c r="J57" s="125">
        <f>J42/347120611</f>
        <v>-5.0813001132911699E-2</v>
      </c>
      <c r="K57" s="83"/>
      <c r="L57" s="43">
        <f>L42/376828813</f>
        <v>1.4362144860722207E-2</v>
      </c>
      <c r="M57" s="83"/>
      <c r="N57" s="125">
        <f>SUM(N42/347120611)</f>
        <v>4.3101474029152362E-3</v>
      </c>
      <c r="O57" s="84"/>
      <c r="P57" s="43">
        <f>P42/376828813</f>
        <v>2.4178111348401587E-2</v>
      </c>
    </row>
    <row r="58" spans="1:16" ht="18.600000000000001" customHeight="1" thickTop="1" x14ac:dyDescent="0.5">
      <c r="J58" s="26"/>
      <c r="K58" s="85"/>
      <c r="L58" s="26"/>
      <c r="M58" s="85"/>
      <c r="N58" s="26"/>
      <c r="O58" s="80"/>
      <c r="P58" s="26"/>
    </row>
    <row r="59" spans="1:16" ht="18.600000000000001" customHeight="1" x14ac:dyDescent="0.5">
      <c r="J59" s="26"/>
      <c r="K59" s="85"/>
      <c r="L59" s="26"/>
      <c r="M59" s="85"/>
      <c r="N59" s="26"/>
      <c r="O59" s="80"/>
      <c r="P59" s="26"/>
    </row>
    <row r="60" spans="1:16" ht="9" customHeight="1" x14ac:dyDescent="0.5">
      <c r="J60" s="26"/>
      <c r="K60" s="85"/>
      <c r="L60" s="26"/>
      <c r="M60" s="85"/>
      <c r="N60" s="26"/>
      <c r="O60" s="80"/>
      <c r="P60" s="26"/>
    </row>
    <row r="61" spans="1:16" ht="18.600000000000001" customHeight="1" x14ac:dyDescent="0.5">
      <c r="A61" s="15" t="s">
        <v>21</v>
      </c>
      <c r="J61" s="26"/>
      <c r="K61" s="85"/>
      <c r="L61" s="26"/>
      <c r="M61" s="85"/>
      <c r="N61" s="26"/>
      <c r="O61" s="80"/>
      <c r="P61" s="26"/>
    </row>
    <row r="62" spans="1:16" ht="5.25" customHeight="1" x14ac:dyDescent="0.5">
      <c r="A62" s="15"/>
      <c r="J62" s="26"/>
      <c r="K62" s="85"/>
      <c r="L62" s="26"/>
      <c r="M62" s="85"/>
      <c r="N62" s="26"/>
      <c r="O62" s="80"/>
      <c r="P62" s="26"/>
    </row>
    <row r="63" spans="1:16" ht="22.15" customHeight="1" x14ac:dyDescent="0.5">
      <c r="A63" s="14" t="str">
        <f>'TH 2-4'!A47</f>
        <v>หมายเหตุประกอบข้อมูลทางการเงินเป็นส่วนหนึ่งของข้อมูลทางการเงินระหว่างกาลนี้</v>
      </c>
      <c r="B63" s="86"/>
      <c r="C63" s="86"/>
      <c r="D63" s="86"/>
      <c r="E63" s="86"/>
      <c r="F63" s="86"/>
      <c r="G63" s="86"/>
      <c r="H63" s="81"/>
      <c r="I63" s="81"/>
      <c r="J63" s="45"/>
      <c r="K63" s="81"/>
      <c r="L63" s="45"/>
      <c r="M63" s="81"/>
      <c r="N63" s="45"/>
      <c r="O63" s="87"/>
      <c r="P63" s="45"/>
    </row>
  </sheetData>
  <mergeCells count="2">
    <mergeCell ref="J5:L5"/>
    <mergeCell ref="N5:P5"/>
  </mergeCells>
  <pageMargins left="0.8" right="0.5" top="0.5" bottom="0.6" header="0.49" footer="0.4"/>
  <pageSetup paperSize="9" scale="85" firstPageNumber="5" fitToHeight="0" orientation="portrait" useFirstPageNumber="1" horizontalDpi="1200" verticalDpi="1200" r:id="rId1"/>
  <headerFooter>
    <oddFooter>&amp;R&amp;"Browallia New,Regular"&amp;13&amp;P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8C2D5-D4DB-436A-81B5-70864081DC30}">
  <sheetPr>
    <tabColor theme="3" tint="0.39997558519241921"/>
  </sheetPr>
  <dimension ref="A1:P62"/>
  <sheetViews>
    <sheetView topLeftCell="A64" zoomScaleNormal="100" zoomScaleSheetLayoutView="100" zoomScalePageLayoutView="80" workbookViewId="0">
      <selection activeCell="G82" sqref="G82"/>
    </sheetView>
  </sheetViews>
  <sheetFormatPr defaultRowHeight="21.75" customHeight="1" x14ac:dyDescent="0.5"/>
  <cols>
    <col min="1" max="6" width="1.7109375" style="65" customWidth="1"/>
    <col min="7" max="7" width="39.28515625" style="65" customWidth="1"/>
    <col min="8" max="8" width="8.140625" style="20" customWidth="1"/>
    <col min="9" max="9" width="0.85546875" style="20" customWidth="1"/>
    <col min="10" max="10" width="13.5703125" style="20" customWidth="1"/>
    <col min="11" max="11" width="0.85546875" style="20" customWidth="1"/>
    <col min="12" max="12" width="13.5703125" style="20" customWidth="1"/>
    <col min="13" max="13" width="0.85546875" style="20" customWidth="1"/>
    <col min="14" max="14" width="13.5703125" style="22" customWidth="1"/>
    <col min="15" max="15" width="0.85546875" style="21" customWidth="1"/>
    <col min="16" max="16" width="13.5703125" style="22" customWidth="1"/>
    <col min="17" max="17" width="9.140625" style="65" customWidth="1"/>
    <col min="18" max="51" width="9.140625" style="65"/>
    <col min="52" max="57" width="1.7109375" style="65" customWidth="1"/>
    <col min="58" max="58" width="31.85546875" style="65" customWidth="1"/>
    <col min="59" max="59" width="8.140625" style="65" customWidth="1"/>
    <col min="60" max="60" width="0.7109375" style="65" customWidth="1"/>
    <col min="61" max="61" width="12.140625" style="65" customWidth="1"/>
    <col min="62" max="62" width="0.7109375" style="65" customWidth="1"/>
    <col min="63" max="63" width="12.140625" style="65" customWidth="1"/>
    <col min="64" max="64" width="0.7109375" style="65" customWidth="1"/>
    <col min="65" max="65" width="12.140625" style="65" customWidth="1"/>
    <col min="66" max="66" width="0.7109375" style="65" customWidth="1"/>
    <col min="67" max="67" width="13.140625" style="65" customWidth="1"/>
    <col min="68" max="307" width="9.140625" style="65"/>
    <col min="308" max="313" width="1.7109375" style="65" customWidth="1"/>
    <col min="314" max="314" width="31.85546875" style="65" customWidth="1"/>
    <col min="315" max="315" width="8.140625" style="65" customWidth="1"/>
    <col min="316" max="316" width="0.7109375" style="65" customWidth="1"/>
    <col min="317" max="317" width="12.140625" style="65" customWidth="1"/>
    <col min="318" max="318" width="0.7109375" style="65" customWidth="1"/>
    <col min="319" max="319" width="12.140625" style="65" customWidth="1"/>
    <col min="320" max="320" width="0.7109375" style="65" customWidth="1"/>
    <col min="321" max="321" width="12.140625" style="65" customWidth="1"/>
    <col min="322" max="322" width="0.7109375" style="65" customWidth="1"/>
    <col min="323" max="323" width="13.140625" style="65" customWidth="1"/>
    <col min="324" max="563" width="9.140625" style="65"/>
    <col min="564" max="569" width="1.7109375" style="65" customWidth="1"/>
    <col min="570" max="570" width="31.85546875" style="65" customWidth="1"/>
    <col min="571" max="571" width="8.140625" style="65" customWidth="1"/>
    <col min="572" max="572" width="0.7109375" style="65" customWidth="1"/>
    <col min="573" max="573" width="12.140625" style="65" customWidth="1"/>
    <col min="574" max="574" width="0.7109375" style="65" customWidth="1"/>
    <col min="575" max="575" width="12.140625" style="65" customWidth="1"/>
    <col min="576" max="576" width="0.7109375" style="65" customWidth="1"/>
    <col min="577" max="577" width="12.140625" style="65" customWidth="1"/>
    <col min="578" max="578" width="0.7109375" style="65" customWidth="1"/>
    <col min="579" max="579" width="13.140625" style="65" customWidth="1"/>
    <col min="580" max="819" width="9.140625" style="65"/>
    <col min="820" max="825" width="1.7109375" style="65" customWidth="1"/>
    <col min="826" max="826" width="31.85546875" style="65" customWidth="1"/>
    <col min="827" max="827" width="8.140625" style="65" customWidth="1"/>
    <col min="828" max="828" width="0.7109375" style="65" customWidth="1"/>
    <col min="829" max="829" width="12.140625" style="65" customWidth="1"/>
    <col min="830" max="830" width="0.7109375" style="65" customWidth="1"/>
    <col min="831" max="831" width="12.140625" style="65" customWidth="1"/>
    <col min="832" max="832" width="0.7109375" style="65" customWidth="1"/>
    <col min="833" max="833" width="12.140625" style="65" customWidth="1"/>
    <col min="834" max="834" width="0.7109375" style="65" customWidth="1"/>
    <col min="835" max="835" width="13.140625" style="65" customWidth="1"/>
    <col min="836" max="1075" width="9.140625" style="65"/>
    <col min="1076" max="1081" width="1.7109375" style="65" customWidth="1"/>
    <col min="1082" max="1082" width="31.85546875" style="65" customWidth="1"/>
    <col min="1083" max="1083" width="8.140625" style="65" customWidth="1"/>
    <col min="1084" max="1084" width="0.7109375" style="65" customWidth="1"/>
    <col min="1085" max="1085" width="12.140625" style="65" customWidth="1"/>
    <col min="1086" max="1086" width="0.7109375" style="65" customWidth="1"/>
    <col min="1087" max="1087" width="12.140625" style="65" customWidth="1"/>
    <col min="1088" max="1088" width="0.7109375" style="65" customWidth="1"/>
    <col min="1089" max="1089" width="12.140625" style="65" customWidth="1"/>
    <col min="1090" max="1090" width="0.7109375" style="65" customWidth="1"/>
    <col min="1091" max="1091" width="13.140625" style="65" customWidth="1"/>
    <col min="1092" max="1331" width="9.140625" style="65"/>
    <col min="1332" max="1337" width="1.7109375" style="65" customWidth="1"/>
    <col min="1338" max="1338" width="31.85546875" style="65" customWidth="1"/>
    <col min="1339" max="1339" width="8.140625" style="65" customWidth="1"/>
    <col min="1340" max="1340" width="0.7109375" style="65" customWidth="1"/>
    <col min="1341" max="1341" width="12.140625" style="65" customWidth="1"/>
    <col min="1342" max="1342" width="0.7109375" style="65" customWidth="1"/>
    <col min="1343" max="1343" width="12.140625" style="65" customWidth="1"/>
    <col min="1344" max="1344" width="0.7109375" style="65" customWidth="1"/>
    <col min="1345" max="1345" width="12.140625" style="65" customWidth="1"/>
    <col min="1346" max="1346" width="0.7109375" style="65" customWidth="1"/>
    <col min="1347" max="1347" width="13.140625" style="65" customWidth="1"/>
    <col min="1348" max="1587" width="9.140625" style="65"/>
    <col min="1588" max="1593" width="1.7109375" style="65" customWidth="1"/>
    <col min="1594" max="1594" width="31.85546875" style="65" customWidth="1"/>
    <col min="1595" max="1595" width="8.140625" style="65" customWidth="1"/>
    <col min="1596" max="1596" width="0.7109375" style="65" customWidth="1"/>
    <col min="1597" max="1597" width="12.140625" style="65" customWidth="1"/>
    <col min="1598" max="1598" width="0.7109375" style="65" customWidth="1"/>
    <col min="1599" max="1599" width="12.140625" style="65" customWidth="1"/>
    <col min="1600" max="1600" width="0.7109375" style="65" customWidth="1"/>
    <col min="1601" max="1601" width="12.140625" style="65" customWidth="1"/>
    <col min="1602" max="1602" width="0.7109375" style="65" customWidth="1"/>
    <col min="1603" max="1603" width="13.140625" style="65" customWidth="1"/>
    <col min="1604" max="1843" width="9.140625" style="65"/>
    <col min="1844" max="1849" width="1.7109375" style="65" customWidth="1"/>
    <col min="1850" max="1850" width="31.85546875" style="65" customWidth="1"/>
    <col min="1851" max="1851" width="8.140625" style="65" customWidth="1"/>
    <col min="1852" max="1852" width="0.7109375" style="65" customWidth="1"/>
    <col min="1853" max="1853" width="12.140625" style="65" customWidth="1"/>
    <col min="1854" max="1854" width="0.7109375" style="65" customWidth="1"/>
    <col min="1855" max="1855" width="12.140625" style="65" customWidth="1"/>
    <col min="1856" max="1856" width="0.7109375" style="65" customWidth="1"/>
    <col min="1857" max="1857" width="12.140625" style="65" customWidth="1"/>
    <col min="1858" max="1858" width="0.7109375" style="65" customWidth="1"/>
    <col min="1859" max="1859" width="13.140625" style="65" customWidth="1"/>
    <col min="1860" max="2099" width="9.140625" style="65"/>
    <col min="2100" max="2105" width="1.7109375" style="65" customWidth="1"/>
    <col min="2106" max="2106" width="31.85546875" style="65" customWidth="1"/>
    <col min="2107" max="2107" width="8.140625" style="65" customWidth="1"/>
    <col min="2108" max="2108" width="0.7109375" style="65" customWidth="1"/>
    <col min="2109" max="2109" width="12.140625" style="65" customWidth="1"/>
    <col min="2110" max="2110" width="0.7109375" style="65" customWidth="1"/>
    <col min="2111" max="2111" width="12.140625" style="65" customWidth="1"/>
    <col min="2112" max="2112" width="0.7109375" style="65" customWidth="1"/>
    <col min="2113" max="2113" width="12.140625" style="65" customWidth="1"/>
    <col min="2114" max="2114" width="0.7109375" style="65" customWidth="1"/>
    <col min="2115" max="2115" width="13.140625" style="65" customWidth="1"/>
    <col min="2116" max="2355" width="9.140625" style="65"/>
    <col min="2356" max="2361" width="1.7109375" style="65" customWidth="1"/>
    <col min="2362" max="2362" width="31.85546875" style="65" customWidth="1"/>
    <col min="2363" max="2363" width="8.140625" style="65" customWidth="1"/>
    <col min="2364" max="2364" width="0.7109375" style="65" customWidth="1"/>
    <col min="2365" max="2365" width="12.140625" style="65" customWidth="1"/>
    <col min="2366" max="2366" width="0.7109375" style="65" customWidth="1"/>
    <col min="2367" max="2367" width="12.140625" style="65" customWidth="1"/>
    <col min="2368" max="2368" width="0.7109375" style="65" customWidth="1"/>
    <col min="2369" max="2369" width="12.140625" style="65" customWidth="1"/>
    <col min="2370" max="2370" width="0.7109375" style="65" customWidth="1"/>
    <col min="2371" max="2371" width="13.140625" style="65" customWidth="1"/>
    <col min="2372" max="2611" width="9.140625" style="65"/>
    <col min="2612" max="2617" width="1.7109375" style="65" customWidth="1"/>
    <col min="2618" max="2618" width="31.85546875" style="65" customWidth="1"/>
    <col min="2619" max="2619" width="8.140625" style="65" customWidth="1"/>
    <col min="2620" max="2620" width="0.7109375" style="65" customWidth="1"/>
    <col min="2621" max="2621" width="12.140625" style="65" customWidth="1"/>
    <col min="2622" max="2622" width="0.7109375" style="65" customWidth="1"/>
    <col min="2623" max="2623" width="12.140625" style="65" customWidth="1"/>
    <col min="2624" max="2624" width="0.7109375" style="65" customWidth="1"/>
    <col min="2625" max="2625" width="12.140625" style="65" customWidth="1"/>
    <col min="2626" max="2626" width="0.7109375" style="65" customWidth="1"/>
    <col min="2627" max="2627" width="13.140625" style="65" customWidth="1"/>
    <col min="2628" max="2867" width="9.140625" style="65"/>
    <col min="2868" max="2873" width="1.7109375" style="65" customWidth="1"/>
    <col min="2874" max="2874" width="31.85546875" style="65" customWidth="1"/>
    <col min="2875" max="2875" width="8.140625" style="65" customWidth="1"/>
    <col min="2876" max="2876" width="0.7109375" style="65" customWidth="1"/>
    <col min="2877" max="2877" width="12.140625" style="65" customWidth="1"/>
    <col min="2878" max="2878" width="0.7109375" style="65" customWidth="1"/>
    <col min="2879" max="2879" width="12.140625" style="65" customWidth="1"/>
    <col min="2880" max="2880" width="0.7109375" style="65" customWidth="1"/>
    <col min="2881" max="2881" width="12.140625" style="65" customWidth="1"/>
    <col min="2882" max="2882" width="0.7109375" style="65" customWidth="1"/>
    <col min="2883" max="2883" width="13.140625" style="65" customWidth="1"/>
    <col min="2884" max="3123" width="9.140625" style="65"/>
    <col min="3124" max="3129" width="1.7109375" style="65" customWidth="1"/>
    <col min="3130" max="3130" width="31.85546875" style="65" customWidth="1"/>
    <col min="3131" max="3131" width="8.140625" style="65" customWidth="1"/>
    <col min="3132" max="3132" width="0.7109375" style="65" customWidth="1"/>
    <col min="3133" max="3133" width="12.140625" style="65" customWidth="1"/>
    <col min="3134" max="3134" width="0.7109375" style="65" customWidth="1"/>
    <col min="3135" max="3135" width="12.140625" style="65" customWidth="1"/>
    <col min="3136" max="3136" width="0.7109375" style="65" customWidth="1"/>
    <col min="3137" max="3137" width="12.140625" style="65" customWidth="1"/>
    <col min="3138" max="3138" width="0.7109375" style="65" customWidth="1"/>
    <col min="3139" max="3139" width="13.140625" style="65" customWidth="1"/>
    <col min="3140" max="3379" width="9.140625" style="65"/>
    <col min="3380" max="3385" width="1.7109375" style="65" customWidth="1"/>
    <col min="3386" max="3386" width="31.85546875" style="65" customWidth="1"/>
    <col min="3387" max="3387" width="8.140625" style="65" customWidth="1"/>
    <col min="3388" max="3388" width="0.7109375" style="65" customWidth="1"/>
    <col min="3389" max="3389" width="12.140625" style="65" customWidth="1"/>
    <col min="3390" max="3390" width="0.7109375" style="65" customWidth="1"/>
    <col min="3391" max="3391" width="12.140625" style="65" customWidth="1"/>
    <col min="3392" max="3392" width="0.7109375" style="65" customWidth="1"/>
    <col min="3393" max="3393" width="12.140625" style="65" customWidth="1"/>
    <col min="3394" max="3394" width="0.7109375" style="65" customWidth="1"/>
    <col min="3395" max="3395" width="13.140625" style="65" customWidth="1"/>
    <col min="3396" max="3635" width="9.140625" style="65"/>
    <col min="3636" max="3641" width="1.7109375" style="65" customWidth="1"/>
    <col min="3642" max="3642" width="31.85546875" style="65" customWidth="1"/>
    <col min="3643" max="3643" width="8.140625" style="65" customWidth="1"/>
    <col min="3644" max="3644" width="0.7109375" style="65" customWidth="1"/>
    <col min="3645" max="3645" width="12.140625" style="65" customWidth="1"/>
    <col min="3646" max="3646" width="0.7109375" style="65" customWidth="1"/>
    <col min="3647" max="3647" width="12.140625" style="65" customWidth="1"/>
    <col min="3648" max="3648" width="0.7109375" style="65" customWidth="1"/>
    <col min="3649" max="3649" width="12.140625" style="65" customWidth="1"/>
    <col min="3650" max="3650" width="0.7109375" style="65" customWidth="1"/>
    <col min="3651" max="3651" width="13.140625" style="65" customWidth="1"/>
    <col min="3652" max="3891" width="9.140625" style="65"/>
    <col min="3892" max="3897" width="1.7109375" style="65" customWidth="1"/>
    <col min="3898" max="3898" width="31.85546875" style="65" customWidth="1"/>
    <col min="3899" max="3899" width="8.140625" style="65" customWidth="1"/>
    <col min="3900" max="3900" width="0.7109375" style="65" customWidth="1"/>
    <col min="3901" max="3901" width="12.140625" style="65" customWidth="1"/>
    <col min="3902" max="3902" width="0.7109375" style="65" customWidth="1"/>
    <col min="3903" max="3903" width="12.140625" style="65" customWidth="1"/>
    <col min="3904" max="3904" width="0.7109375" style="65" customWidth="1"/>
    <col min="3905" max="3905" width="12.140625" style="65" customWidth="1"/>
    <col min="3906" max="3906" width="0.7109375" style="65" customWidth="1"/>
    <col min="3907" max="3907" width="13.140625" style="65" customWidth="1"/>
    <col min="3908" max="4147" width="9.140625" style="65"/>
    <col min="4148" max="4153" width="1.7109375" style="65" customWidth="1"/>
    <col min="4154" max="4154" width="31.85546875" style="65" customWidth="1"/>
    <col min="4155" max="4155" width="8.140625" style="65" customWidth="1"/>
    <col min="4156" max="4156" width="0.7109375" style="65" customWidth="1"/>
    <col min="4157" max="4157" width="12.140625" style="65" customWidth="1"/>
    <col min="4158" max="4158" width="0.7109375" style="65" customWidth="1"/>
    <col min="4159" max="4159" width="12.140625" style="65" customWidth="1"/>
    <col min="4160" max="4160" width="0.7109375" style="65" customWidth="1"/>
    <col min="4161" max="4161" width="12.140625" style="65" customWidth="1"/>
    <col min="4162" max="4162" width="0.7109375" style="65" customWidth="1"/>
    <col min="4163" max="4163" width="13.140625" style="65" customWidth="1"/>
    <col min="4164" max="4403" width="9.140625" style="65"/>
    <col min="4404" max="4409" width="1.7109375" style="65" customWidth="1"/>
    <col min="4410" max="4410" width="31.85546875" style="65" customWidth="1"/>
    <col min="4411" max="4411" width="8.140625" style="65" customWidth="1"/>
    <col min="4412" max="4412" width="0.7109375" style="65" customWidth="1"/>
    <col min="4413" max="4413" width="12.140625" style="65" customWidth="1"/>
    <col min="4414" max="4414" width="0.7109375" style="65" customWidth="1"/>
    <col min="4415" max="4415" width="12.140625" style="65" customWidth="1"/>
    <col min="4416" max="4416" width="0.7109375" style="65" customWidth="1"/>
    <col min="4417" max="4417" width="12.140625" style="65" customWidth="1"/>
    <col min="4418" max="4418" width="0.7109375" style="65" customWidth="1"/>
    <col min="4419" max="4419" width="13.140625" style="65" customWidth="1"/>
    <col min="4420" max="4659" width="9.140625" style="65"/>
    <col min="4660" max="4665" width="1.7109375" style="65" customWidth="1"/>
    <col min="4666" max="4666" width="31.85546875" style="65" customWidth="1"/>
    <col min="4667" max="4667" width="8.140625" style="65" customWidth="1"/>
    <col min="4668" max="4668" width="0.7109375" style="65" customWidth="1"/>
    <col min="4669" max="4669" width="12.140625" style="65" customWidth="1"/>
    <col min="4670" max="4670" width="0.7109375" style="65" customWidth="1"/>
    <col min="4671" max="4671" width="12.140625" style="65" customWidth="1"/>
    <col min="4672" max="4672" width="0.7109375" style="65" customWidth="1"/>
    <col min="4673" max="4673" width="12.140625" style="65" customWidth="1"/>
    <col min="4674" max="4674" width="0.7109375" style="65" customWidth="1"/>
    <col min="4675" max="4675" width="13.140625" style="65" customWidth="1"/>
    <col min="4676" max="4915" width="9.140625" style="65"/>
    <col min="4916" max="4921" width="1.7109375" style="65" customWidth="1"/>
    <col min="4922" max="4922" width="31.85546875" style="65" customWidth="1"/>
    <col min="4923" max="4923" width="8.140625" style="65" customWidth="1"/>
    <col min="4924" max="4924" width="0.7109375" style="65" customWidth="1"/>
    <col min="4925" max="4925" width="12.140625" style="65" customWidth="1"/>
    <col min="4926" max="4926" width="0.7109375" style="65" customWidth="1"/>
    <col min="4927" max="4927" width="12.140625" style="65" customWidth="1"/>
    <col min="4928" max="4928" width="0.7109375" style="65" customWidth="1"/>
    <col min="4929" max="4929" width="12.140625" style="65" customWidth="1"/>
    <col min="4930" max="4930" width="0.7109375" style="65" customWidth="1"/>
    <col min="4931" max="4931" width="13.140625" style="65" customWidth="1"/>
    <col min="4932" max="5171" width="9.140625" style="65"/>
    <col min="5172" max="5177" width="1.7109375" style="65" customWidth="1"/>
    <col min="5178" max="5178" width="31.85546875" style="65" customWidth="1"/>
    <col min="5179" max="5179" width="8.140625" style="65" customWidth="1"/>
    <col min="5180" max="5180" width="0.7109375" style="65" customWidth="1"/>
    <col min="5181" max="5181" width="12.140625" style="65" customWidth="1"/>
    <col min="5182" max="5182" width="0.7109375" style="65" customWidth="1"/>
    <col min="5183" max="5183" width="12.140625" style="65" customWidth="1"/>
    <col min="5184" max="5184" width="0.7109375" style="65" customWidth="1"/>
    <col min="5185" max="5185" width="12.140625" style="65" customWidth="1"/>
    <col min="5186" max="5186" width="0.7109375" style="65" customWidth="1"/>
    <col min="5187" max="5187" width="13.140625" style="65" customWidth="1"/>
    <col min="5188" max="5427" width="9.140625" style="65"/>
    <col min="5428" max="5433" width="1.7109375" style="65" customWidth="1"/>
    <col min="5434" max="5434" width="31.85546875" style="65" customWidth="1"/>
    <col min="5435" max="5435" width="8.140625" style="65" customWidth="1"/>
    <col min="5436" max="5436" width="0.7109375" style="65" customWidth="1"/>
    <col min="5437" max="5437" width="12.140625" style="65" customWidth="1"/>
    <col min="5438" max="5438" width="0.7109375" style="65" customWidth="1"/>
    <col min="5439" max="5439" width="12.140625" style="65" customWidth="1"/>
    <col min="5440" max="5440" width="0.7109375" style="65" customWidth="1"/>
    <col min="5441" max="5441" width="12.140625" style="65" customWidth="1"/>
    <col min="5442" max="5442" width="0.7109375" style="65" customWidth="1"/>
    <col min="5443" max="5443" width="13.140625" style="65" customWidth="1"/>
    <col min="5444" max="5683" width="9.140625" style="65"/>
    <col min="5684" max="5689" width="1.7109375" style="65" customWidth="1"/>
    <col min="5690" max="5690" width="31.85546875" style="65" customWidth="1"/>
    <col min="5691" max="5691" width="8.140625" style="65" customWidth="1"/>
    <col min="5692" max="5692" width="0.7109375" style="65" customWidth="1"/>
    <col min="5693" max="5693" width="12.140625" style="65" customWidth="1"/>
    <col min="5694" max="5694" width="0.7109375" style="65" customWidth="1"/>
    <col min="5695" max="5695" width="12.140625" style="65" customWidth="1"/>
    <col min="5696" max="5696" width="0.7109375" style="65" customWidth="1"/>
    <col min="5697" max="5697" width="12.140625" style="65" customWidth="1"/>
    <col min="5698" max="5698" width="0.7109375" style="65" customWidth="1"/>
    <col min="5699" max="5699" width="13.140625" style="65" customWidth="1"/>
    <col min="5700" max="5939" width="9.140625" style="65"/>
    <col min="5940" max="5945" width="1.7109375" style="65" customWidth="1"/>
    <col min="5946" max="5946" width="31.85546875" style="65" customWidth="1"/>
    <col min="5947" max="5947" width="8.140625" style="65" customWidth="1"/>
    <col min="5948" max="5948" width="0.7109375" style="65" customWidth="1"/>
    <col min="5949" max="5949" width="12.140625" style="65" customWidth="1"/>
    <col min="5950" max="5950" width="0.7109375" style="65" customWidth="1"/>
    <col min="5951" max="5951" width="12.140625" style="65" customWidth="1"/>
    <col min="5952" max="5952" width="0.7109375" style="65" customWidth="1"/>
    <col min="5953" max="5953" width="12.140625" style="65" customWidth="1"/>
    <col min="5954" max="5954" width="0.7109375" style="65" customWidth="1"/>
    <col min="5955" max="5955" width="13.140625" style="65" customWidth="1"/>
    <col min="5956" max="6195" width="9.140625" style="65"/>
    <col min="6196" max="6201" width="1.7109375" style="65" customWidth="1"/>
    <col min="6202" max="6202" width="31.85546875" style="65" customWidth="1"/>
    <col min="6203" max="6203" width="8.140625" style="65" customWidth="1"/>
    <col min="6204" max="6204" width="0.7109375" style="65" customWidth="1"/>
    <col min="6205" max="6205" width="12.140625" style="65" customWidth="1"/>
    <col min="6206" max="6206" width="0.7109375" style="65" customWidth="1"/>
    <col min="6207" max="6207" width="12.140625" style="65" customWidth="1"/>
    <col min="6208" max="6208" width="0.7109375" style="65" customWidth="1"/>
    <col min="6209" max="6209" width="12.140625" style="65" customWidth="1"/>
    <col min="6210" max="6210" width="0.7109375" style="65" customWidth="1"/>
    <col min="6211" max="6211" width="13.140625" style="65" customWidth="1"/>
    <col min="6212" max="6451" width="9.140625" style="65"/>
    <col min="6452" max="6457" width="1.7109375" style="65" customWidth="1"/>
    <col min="6458" max="6458" width="31.85546875" style="65" customWidth="1"/>
    <col min="6459" max="6459" width="8.140625" style="65" customWidth="1"/>
    <col min="6460" max="6460" width="0.7109375" style="65" customWidth="1"/>
    <col min="6461" max="6461" width="12.140625" style="65" customWidth="1"/>
    <col min="6462" max="6462" width="0.7109375" style="65" customWidth="1"/>
    <col min="6463" max="6463" width="12.140625" style="65" customWidth="1"/>
    <col min="6464" max="6464" width="0.7109375" style="65" customWidth="1"/>
    <col min="6465" max="6465" width="12.140625" style="65" customWidth="1"/>
    <col min="6466" max="6466" width="0.7109375" style="65" customWidth="1"/>
    <col min="6467" max="6467" width="13.140625" style="65" customWidth="1"/>
    <col min="6468" max="6707" width="9.140625" style="65"/>
    <col min="6708" max="6713" width="1.7109375" style="65" customWidth="1"/>
    <col min="6714" max="6714" width="31.85546875" style="65" customWidth="1"/>
    <col min="6715" max="6715" width="8.140625" style="65" customWidth="1"/>
    <col min="6716" max="6716" width="0.7109375" style="65" customWidth="1"/>
    <col min="6717" max="6717" width="12.140625" style="65" customWidth="1"/>
    <col min="6718" max="6718" width="0.7109375" style="65" customWidth="1"/>
    <col min="6719" max="6719" width="12.140625" style="65" customWidth="1"/>
    <col min="6720" max="6720" width="0.7109375" style="65" customWidth="1"/>
    <col min="6721" max="6721" width="12.140625" style="65" customWidth="1"/>
    <col min="6722" max="6722" width="0.7109375" style="65" customWidth="1"/>
    <col min="6723" max="6723" width="13.140625" style="65" customWidth="1"/>
    <col min="6724" max="6963" width="9.140625" style="65"/>
    <col min="6964" max="6969" width="1.7109375" style="65" customWidth="1"/>
    <col min="6970" max="6970" width="31.85546875" style="65" customWidth="1"/>
    <col min="6971" max="6971" width="8.140625" style="65" customWidth="1"/>
    <col min="6972" max="6972" width="0.7109375" style="65" customWidth="1"/>
    <col min="6973" max="6973" width="12.140625" style="65" customWidth="1"/>
    <col min="6974" max="6974" width="0.7109375" style="65" customWidth="1"/>
    <col min="6975" max="6975" width="12.140625" style="65" customWidth="1"/>
    <col min="6976" max="6976" width="0.7109375" style="65" customWidth="1"/>
    <col min="6977" max="6977" width="12.140625" style="65" customWidth="1"/>
    <col min="6978" max="6978" width="0.7109375" style="65" customWidth="1"/>
    <col min="6979" max="6979" width="13.140625" style="65" customWidth="1"/>
    <col min="6980" max="7219" width="9.140625" style="65"/>
    <col min="7220" max="7225" width="1.7109375" style="65" customWidth="1"/>
    <col min="7226" max="7226" width="31.85546875" style="65" customWidth="1"/>
    <col min="7227" max="7227" width="8.140625" style="65" customWidth="1"/>
    <col min="7228" max="7228" width="0.7109375" style="65" customWidth="1"/>
    <col min="7229" max="7229" width="12.140625" style="65" customWidth="1"/>
    <col min="7230" max="7230" width="0.7109375" style="65" customWidth="1"/>
    <col min="7231" max="7231" width="12.140625" style="65" customWidth="1"/>
    <col min="7232" max="7232" width="0.7109375" style="65" customWidth="1"/>
    <col min="7233" max="7233" width="12.140625" style="65" customWidth="1"/>
    <col min="7234" max="7234" width="0.7109375" style="65" customWidth="1"/>
    <col min="7235" max="7235" width="13.140625" style="65" customWidth="1"/>
    <col min="7236" max="7475" width="9.140625" style="65"/>
    <col min="7476" max="7481" width="1.7109375" style="65" customWidth="1"/>
    <col min="7482" max="7482" width="31.85546875" style="65" customWidth="1"/>
    <col min="7483" max="7483" width="8.140625" style="65" customWidth="1"/>
    <col min="7484" max="7484" width="0.7109375" style="65" customWidth="1"/>
    <col min="7485" max="7485" width="12.140625" style="65" customWidth="1"/>
    <col min="7486" max="7486" width="0.7109375" style="65" customWidth="1"/>
    <col min="7487" max="7487" width="12.140625" style="65" customWidth="1"/>
    <col min="7488" max="7488" width="0.7109375" style="65" customWidth="1"/>
    <col min="7489" max="7489" width="12.140625" style="65" customWidth="1"/>
    <col min="7490" max="7490" width="0.7109375" style="65" customWidth="1"/>
    <col min="7491" max="7491" width="13.140625" style="65" customWidth="1"/>
    <col min="7492" max="7731" width="9.140625" style="65"/>
    <col min="7732" max="7737" width="1.7109375" style="65" customWidth="1"/>
    <col min="7738" max="7738" width="31.85546875" style="65" customWidth="1"/>
    <col min="7739" max="7739" width="8.140625" style="65" customWidth="1"/>
    <col min="7740" max="7740" width="0.7109375" style="65" customWidth="1"/>
    <col min="7741" max="7741" width="12.140625" style="65" customWidth="1"/>
    <col min="7742" max="7742" width="0.7109375" style="65" customWidth="1"/>
    <col min="7743" max="7743" width="12.140625" style="65" customWidth="1"/>
    <col min="7744" max="7744" width="0.7109375" style="65" customWidth="1"/>
    <col min="7745" max="7745" width="12.140625" style="65" customWidth="1"/>
    <col min="7746" max="7746" width="0.7109375" style="65" customWidth="1"/>
    <col min="7747" max="7747" width="13.140625" style="65" customWidth="1"/>
    <col min="7748" max="7987" width="9.140625" style="65"/>
    <col min="7988" max="7993" width="1.7109375" style="65" customWidth="1"/>
    <col min="7994" max="7994" width="31.85546875" style="65" customWidth="1"/>
    <col min="7995" max="7995" width="8.140625" style="65" customWidth="1"/>
    <col min="7996" max="7996" width="0.7109375" style="65" customWidth="1"/>
    <col min="7997" max="7997" width="12.140625" style="65" customWidth="1"/>
    <col min="7998" max="7998" width="0.7109375" style="65" customWidth="1"/>
    <col min="7999" max="7999" width="12.140625" style="65" customWidth="1"/>
    <col min="8000" max="8000" width="0.7109375" style="65" customWidth="1"/>
    <col min="8001" max="8001" width="12.140625" style="65" customWidth="1"/>
    <col min="8002" max="8002" width="0.7109375" style="65" customWidth="1"/>
    <col min="8003" max="8003" width="13.140625" style="65" customWidth="1"/>
    <col min="8004" max="8243" width="9.140625" style="65"/>
    <col min="8244" max="8249" width="1.7109375" style="65" customWidth="1"/>
    <col min="8250" max="8250" width="31.85546875" style="65" customWidth="1"/>
    <col min="8251" max="8251" width="8.140625" style="65" customWidth="1"/>
    <col min="8252" max="8252" width="0.7109375" style="65" customWidth="1"/>
    <col min="8253" max="8253" width="12.140625" style="65" customWidth="1"/>
    <col min="8254" max="8254" width="0.7109375" style="65" customWidth="1"/>
    <col min="8255" max="8255" width="12.140625" style="65" customWidth="1"/>
    <col min="8256" max="8256" width="0.7109375" style="65" customWidth="1"/>
    <col min="8257" max="8257" width="12.140625" style="65" customWidth="1"/>
    <col min="8258" max="8258" width="0.7109375" style="65" customWidth="1"/>
    <col min="8259" max="8259" width="13.140625" style="65" customWidth="1"/>
    <col min="8260" max="8499" width="9.140625" style="65"/>
    <col min="8500" max="8505" width="1.7109375" style="65" customWidth="1"/>
    <col min="8506" max="8506" width="31.85546875" style="65" customWidth="1"/>
    <col min="8507" max="8507" width="8.140625" style="65" customWidth="1"/>
    <col min="8508" max="8508" width="0.7109375" style="65" customWidth="1"/>
    <col min="8509" max="8509" width="12.140625" style="65" customWidth="1"/>
    <col min="8510" max="8510" width="0.7109375" style="65" customWidth="1"/>
    <col min="8511" max="8511" width="12.140625" style="65" customWidth="1"/>
    <col min="8512" max="8512" width="0.7109375" style="65" customWidth="1"/>
    <col min="8513" max="8513" width="12.140625" style="65" customWidth="1"/>
    <col min="8514" max="8514" width="0.7109375" style="65" customWidth="1"/>
    <col min="8515" max="8515" width="13.140625" style="65" customWidth="1"/>
    <col min="8516" max="8755" width="9.140625" style="65"/>
    <col min="8756" max="8761" width="1.7109375" style="65" customWidth="1"/>
    <col min="8762" max="8762" width="31.85546875" style="65" customWidth="1"/>
    <col min="8763" max="8763" width="8.140625" style="65" customWidth="1"/>
    <col min="8764" max="8764" width="0.7109375" style="65" customWidth="1"/>
    <col min="8765" max="8765" width="12.140625" style="65" customWidth="1"/>
    <col min="8766" max="8766" width="0.7109375" style="65" customWidth="1"/>
    <col min="8767" max="8767" width="12.140625" style="65" customWidth="1"/>
    <col min="8768" max="8768" width="0.7109375" style="65" customWidth="1"/>
    <col min="8769" max="8769" width="12.140625" style="65" customWidth="1"/>
    <col min="8770" max="8770" width="0.7109375" style="65" customWidth="1"/>
    <col min="8771" max="8771" width="13.140625" style="65" customWidth="1"/>
    <col min="8772" max="9011" width="9.140625" style="65"/>
    <col min="9012" max="9017" width="1.7109375" style="65" customWidth="1"/>
    <col min="9018" max="9018" width="31.85546875" style="65" customWidth="1"/>
    <col min="9019" max="9019" width="8.140625" style="65" customWidth="1"/>
    <col min="9020" max="9020" width="0.7109375" style="65" customWidth="1"/>
    <col min="9021" max="9021" width="12.140625" style="65" customWidth="1"/>
    <col min="9022" max="9022" width="0.7109375" style="65" customWidth="1"/>
    <col min="9023" max="9023" width="12.140625" style="65" customWidth="1"/>
    <col min="9024" max="9024" width="0.7109375" style="65" customWidth="1"/>
    <col min="9025" max="9025" width="12.140625" style="65" customWidth="1"/>
    <col min="9026" max="9026" width="0.7109375" style="65" customWidth="1"/>
    <col min="9027" max="9027" width="13.140625" style="65" customWidth="1"/>
    <col min="9028" max="9267" width="9.140625" style="65"/>
    <col min="9268" max="9273" width="1.7109375" style="65" customWidth="1"/>
    <col min="9274" max="9274" width="31.85546875" style="65" customWidth="1"/>
    <col min="9275" max="9275" width="8.140625" style="65" customWidth="1"/>
    <col min="9276" max="9276" width="0.7109375" style="65" customWidth="1"/>
    <col min="9277" max="9277" width="12.140625" style="65" customWidth="1"/>
    <col min="9278" max="9278" width="0.7109375" style="65" customWidth="1"/>
    <col min="9279" max="9279" width="12.140625" style="65" customWidth="1"/>
    <col min="9280" max="9280" width="0.7109375" style="65" customWidth="1"/>
    <col min="9281" max="9281" width="12.140625" style="65" customWidth="1"/>
    <col min="9282" max="9282" width="0.7109375" style="65" customWidth="1"/>
    <col min="9283" max="9283" width="13.140625" style="65" customWidth="1"/>
    <col min="9284" max="9523" width="9.140625" style="65"/>
    <col min="9524" max="9529" width="1.7109375" style="65" customWidth="1"/>
    <col min="9530" max="9530" width="31.85546875" style="65" customWidth="1"/>
    <col min="9531" max="9531" width="8.140625" style="65" customWidth="1"/>
    <col min="9532" max="9532" width="0.7109375" style="65" customWidth="1"/>
    <col min="9533" max="9533" width="12.140625" style="65" customWidth="1"/>
    <col min="9534" max="9534" width="0.7109375" style="65" customWidth="1"/>
    <col min="9535" max="9535" width="12.140625" style="65" customWidth="1"/>
    <col min="9536" max="9536" width="0.7109375" style="65" customWidth="1"/>
    <col min="9537" max="9537" width="12.140625" style="65" customWidth="1"/>
    <col min="9538" max="9538" width="0.7109375" style="65" customWidth="1"/>
    <col min="9539" max="9539" width="13.140625" style="65" customWidth="1"/>
    <col min="9540" max="9779" width="9.140625" style="65"/>
    <col min="9780" max="9785" width="1.7109375" style="65" customWidth="1"/>
    <col min="9786" max="9786" width="31.85546875" style="65" customWidth="1"/>
    <col min="9787" max="9787" width="8.140625" style="65" customWidth="1"/>
    <col min="9788" max="9788" width="0.7109375" style="65" customWidth="1"/>
    <col min="9789" max="9789" width="12.140625" style="65" customWidth="1"/>
    <col min="9790" max="9790" width="0.7109375" style="65" customWidth="1"/>
    <col min="9791" max="9791" width="12.140625" style="65" customWidth="1"/>
    <col min="9792" max="9792" width="0.7109375" style="65" customWidth="1"/>
    <col min="9793" max="9793" width="12.140625" style="65" customWidth="1"/>
    <col min="9794" max="9794" width="0.7109375" style="65" customWidth="1"/>
    <col min="9795" max="9795" width="13.140625" style="65" customWidth="1"/>
    <col min="9796" max="10035" width="9.140625" style="65"/>
    <col min="10036" max="10041" width="1.7109375" style="65" customWidth="1"/>
    <col min="10042" max="10042" width="31.85546875" style="65" customWidth="1"/>
    <col min="10043" max="10043" width="8.140625" style="65" customWidth="1"/>
    <col min="10044" max="10044" width="0.7109375" style="65" customWidth="1"/>
    <col min="10045" max="10045" width="12.140625" style="65" customWidth="1"/>
    <col min="10046" max="10046" width="0.7109375" style="65" customWidth="1"/>
    <col min="10047" max="10047" width="12.140625" style="65" customWidth="1"/>
    <col min="10048" max="10048" width="0.7109375" style="65" customWidth="1"/>
    <col min="10049" max="10049" width="12.140625" style="65" customWidth="1"/>
    <col min="10050" max="10050" width="0.7109375" style="65" customWidth="1"/>
    <col min="10051" max="10051" width="13.140625" style="65" customWidth="1"/>
    <col min="10052" max="10291" width="9.140625" style="65"/>
    <col min="10292" max="10297" width="1.7109375" style="65" customWidth="1"/>
    <col min="10298" max="10298" width="31.85546875" style="65" customWidth="1"/>
    <col min="10299" max="10299" width="8.140625" style="65" customWidth="1"/>
    <col min="10300" max="10300" width="0.7109375" style="65" customWidth="1"/>
    <col min="10301" max="10301" width="12.140625" style="65" customWidth="1"/>
    <col min="10302" max="10302" width="0.7109375" style="65" customWidth="1"/>
    <col min="10303" max="10303" width="12.140625" style="65" customWidth="1"/>
    <col min="10304" max="10304" width="0.7109375" style="65" customWidth="1"/>
    <col min="10305" max="10305" width="12.140625" style="65" customWidth="1"/>
    <col min="10306" max="10306" width="0.7109375" style="65" customWidth="1"/>
    <col min="10307" max="10307" width="13.140625" style="65" customWidth="1"/>
    <col min="10308" max="10547" width="9.140625" style="65"/>
    <col min="10548" max="10553" width="1.7109375" style="65" customWidth="1"/>
    <col min="10554" max="10554" width="31.85546875" style="65" customWidth="1"/>
    <col min="10555" max="10555" width="8.140625" style="65" customWidth="1"/>
    <col min="10556" max="10556" width="0.7109375" style="65" customWidth="1"/>
    <col min="10557" max="10557" width="12.140625" style="65" customWidth="1"/>
    <col min="10558" max="10558" width="0.7109375" style="65" customWidth="1"/>
    <col min="10559" max="10559" width="12.140625" style="65" customWidth="1"/>
    <col min="10560" max="10560" width="0.7109375" style="65" customWidth="1"/>
    <col min="10561" max="10561" width="12.140625" style="65" customWidth="1"/>
    <col min="10562" max="10562" width="0.7109375" style="65" customWidth="1"/>
    <col min="10563" max="10563" width="13.140625" style="65" customWidth="1"/>
    <col min="10564" max="10803" width="9.140625" style="65"/>
    <col min="10804" max="10809" width="1.7109375" style="65" customWidth="1"/>
    <col min="10810" max="10810" width="31.85546875" style="65" customWidth="1"/>
    <col min="10811" max="10811" width="8.140625" style="65" customWidth="1"/>
    <col min="10812" max="10812" width="0.7109375" style="65" customWidth="1"/>
    <col min="10813" max="10813" width="12.140625" style="65" customWidth="1"/>
    <col min="10814" max="10814" width="0.7109375" style="65" customWidth="1"/>
    <col min="10815" max="10815" width="12.140625" style="65" customWidth="1"/>
    <col min="10816" max="10816" width="0.7109375" style="65" customWidth="1"/>
    <col min="10817" max="10817" width="12.140625" style="65" customWidth="1"/>
    <col min="10818" max="10818" width="0.7109375" style="65" customWidth="1"/>
    <col min="10819" max="10819" width="13.140625" style="65" customWidth="1"/>
    <col min="10820" max="11059" width="9.140625" style="65"/>
    <col min="11060" max="11065" width="1.7109375" style="65" customWidth="1"/>
    <col min="11066" max="11066" width="31.85546875" style="65" customWidth="1"/>
    <col min="11067" max="11067" width="8.140625" style="65" customWidth="1"/>
    <col min="11068" max="11068" width="0.7109375" style="65" customWidth="1"/>
    <col min="11069" max="11069" width="12.140625" style="65" customWidth="1"/>
    <col min="11070" max="11070" width="0.7109375" style="65" customWidth="1"/>
    <col min="11071" max="11071" width="12.140625" style="65" customWidth="1"/>
    <col min="11072" max="11072" width="0.7109375" style="65" customWidth="1"/>
    <col min="11073" max="11073" width="12.140625" style="65" customWidth="1"/>
    <col min="11074" max="11074" width="0.7109375" style="65" customWidth="1"/>
    <col min="11075" max="11075" width="13.140625" style="65" customWidth="1"/>
    <col min="11076" max="11315" width="9.140625" style="65"/>
    <col min="11316" max="11321" width="1.7109375" style="65" customWidth="1"/>
    <col min="11322" max="11322" width="31.85546875" style="65" customWidth="1"/>
    <col min="11323" max="11323" width="8.140625" style="65" customWidth="1"/>
    <col min="11324" max="11324" width="0.7109375" style="65" customWidth="1"/>
    <col min="11325" max="11325" width="12.140625" style="65" customWidth="1"/>
    <col min="11326" max="11326" width="0.7109375" style="65" customWidth="1"/>
    <col min="11327" max="11327" width="12.140625" style="65" customWidth="1"/>
    <col min="11328" max="11328" width="0.7109375" style="65" customWidth="1"/>
    <col min="11329" max="11329" width="12.140625" style="65" customWidth="1"/>
    <col min="11330" max="11330" width="0.7109375" style="65" customWidth="1"/>
    <col min="11331" max="11331" width="13.140625" style="65" customWidth="1"/>
    <col min="11332" max="11571" width="9.140625" style="65"/>
    <col min="11572" max="11577" width="1.7109375" style="65" customWidth="1"/>
    <col min="11578" max="11578" width="31.85546875" style="65" customWidth="1"/>
    <col min="11579" max="11579" width="8.140625" style="65" customWidth="1"/>
    <col min="11580" max="11580" width="0.7109375" style="65" customWidth="1"/>
    <col min="11581" max="11581" width="12.140625" style="65" customWidth="1"/>
    <col min="11582" max="11582" width="0.7109375" style="65" customWidth="1"/>
    <col min="11583" max="11583" width="12.140625" style="65" customWidth="1"/>
    <col min="11584" max="11584" width="0.7109375" style="65" customWidth="1"/>
    <col min="11585" max="11585" width="12.140625" style="65" customWidth="1"/>
    <col min="11586" max="11586" width="0.7109375" style="65" customWidth="1"/>
    <col min="11587" max="11587" width="13.140625" style="65" customWidth="1"/>
    <col min="11588" max="11827" width="9.140625" style="65"/>
    <col min="11828" max="11833" width="1.7109375" style="65" customWidth="1"/>
    <col min="11834" max="11834" width="31.85546875" style="65" customWidth="1"/>
    <col min="11835" max="11835" width="8.140625" style="65" customWidth="1"/>
    <col min="11836" max="11836" width="0.7109375" style="65" customWidth="1"/>
    <col min="11837" max="11837" width="12.140625" style="65" customWidth="1"/>
    <col min="11838" max="11838" width="0.7109375" style="65" customWidth="1"/>
    <col min="11839" max="11839" width="12.140625" style="65" customWidth="1"/>
    <col min="11840" max="11840" width="0.7109375" style="65" customWidth="1"/>
    <col min="11841" max="11841" width="12.140625" style="65" customWidth="1"/>
    <col min="11842" max="11842" width="0.7109375" style="65" customWidth="1"/>
    <col min="11843" max="11843" width="13.140625" style="65" customWidth="1"/>
    <col min="11844" max="12083" width="9.140625" style="65"/>
    <col min="12084" max="12089" width="1.7109375" style="65" customWidth="1"/>
    <col min="12090" max="12090" width="31.85546875" style="65" customWidth="1"/>
    <col min="12091" max="12091" width="8.140625" style="65" customWidth="1"/>
    <col min="12092" max="12092" width="0.7109375" style="65" customWidth="1"/>
    <col min="12093" max="12093" width="12.140625" style="65" customWidth="1"/>
    <col min="12094" max="12094" width="0.7109375" style="65" customWidth="1"/>
    <col min="12095" max="12095" width="12.140625" style="65" customWidth="1"/>
    <col min="12096" max="12096" width="0.7109375" style="65" customWidth="1"/>
    <col min="12097" max="12097" width="12.140625" style="65" customWidth="1"/>
    <col min="12098" max="12098" width="0.7109375" style="65" customWidth="1"/>
    <col min="12099" max="12099" width="13.140625" style="65" customWidth="1"/>
    <col min="12100" max="12339" width="9.140625" style="65"/>
    <col min="12340" max="12345" width="1.7109375" style="65" customWidth="1"/>
    <col min="12346" max="12346" width="31.85546875" style="65" customWidth="1"/>
    <col min="12347" max="12347" width="8.140625" style="65" customWidth="1"/>
    <col min="12348" max="12348" width="0.7109375" style="65" customWidth="1"/>
    <col min="12349" max="12349" width="12.140625" style="65" customWidth="1"/>
    <col min="12350" max="12350" width="0.7109375" style="65" customWidth="1"/>
    <col min="12351" max="12351" width="12.140625" style="65" customWidth="1"/>
    <col min="12352" max="12352" width="0.7109375" style="65" customWidth="1"/>
    <col min="12353" max="12353" width="12.140625" style="65" customWidth="1"/>
    <col min="12354" max="12354" width="0.7109375" style="65" customWidth="1"/>
    <col min="12355" max="12355" width="13.140625" style="65" customWidth="1"/>
    <col min="12356" max="12595" width="9.140625" style="65"/>
    <col min="12596" max="12601" width="1.7109375" style="65" customWidth="1"/>
    <col min="12602" max="12602" width="31.85546875" style="65" customWidth="1"/>
    <col min="12603" max="12603" width="8.140625" style="65" customWidth="1"/>
    <col min="12604" max="12604" width="0.7109375" style="65" customWidth="1"/>
    <col min="12605" max="12605" width="12.140625" style="65" customWidth="1"/>
    <col min="12606" max="12606" width="0.7109375" style="65" customWidth="1"/>
    <col min="12607" max="12607" width="12.140625" style="65" customWidth="1"/>
    <col min="12608" max="12608" width="0.7109375" style="65" customWidth="1"/>
    <col min="12609" max="12609" width="12.140625" style="65" customWidth="1"/>
    <col min="12610" max="12610" width="0.7109375" style="65" customWidth="1"/>
    <col min="12611" max="12611" width="13.140625" style="65" customWidth="1"/>
    <col min="12612" max="12851" width="9.140625" style="65"/>
    <col min="12852" max="12857" width="1.7109375" style="65" customWidth="1"/>
    <col min="12858" max="12858" width="31.85546875" style="65" customWidth="1"/>
    <col min="12859" max="12859" width="8.140625" style="65" customWidth="1"/>
    <col min="12860" max="12860" width="0.7109375" style="65" customWidth="1"/>
    <col min="12861" max="12861" width="12.140625" style="65" customWidth="1"/>
    <col min="12862" max="12862" width="0.7109375" style="65" customWidth="1"/>
    <col min="12863" max="12863" width="12.140625" style="65" customWidth="1"/>
    <col min="12864" max="12864" width="0.7109375" style="65" customWidth="1"/>
    <col min="12865" max="12865" width="12.140625" style="65" customWidth="1"/>
    <col min="12866" max="12866" width="0.7109375" style="65" customWidth="1"/>
    <col min="12867" max="12867" width="13.140625" style="65" customWidth="1"/>
    <col min="12868" max="13107" width="9.140625" style="65"/>
    <col min="13108" max="13113" width="1.7109375" style="65" customWidth="1"/>
    <col min="13114" max="13114" width="31.85546875" style="65" customWidth="1"/>
    <col min="13115" max="13115" width="8.140625" style="65" customWidth="1"/>
    <col min="13116" max="13116" width="0.7109375" style="65" customWidth="1"/>
    <col min="13117" max="13117" width="12.140625" style="65" customWidth="1"/>
    <col min="13118" max="13118" width="0.7109375" style="65" customWidth="1"/>
    <col min="13119" max="13119" width="12.140625" style="65" customWidth="1"/>
    <col min="13120" max="13120" width="0.7109375" style="65" customWidth="1"/>
    <col min="13121" max="13121" width="12.140625" style="65" customWidth="1"/>
    <col min="13122" max="13122" width="0.7109375" style="65" customWidth="1"/>
    <col min="13123" max="13123" width="13.140625" style="65" customWidth="1"/>
    <col min="13124" max="13363" width="9.140625" style="65"/>
    <col min="13364" max="13369" width="1.7109375" style="65" customWidth="1"/>
    <col min="13370" max="13370" width="31.85546875" style="65" customWidth="1"/>
    <col min="13371" max="13371" width="8.140625" style="65" customWidth="1"/>
    <col min="13372" max="13372" width="0.7109375" style="65" customWidth="1"/>
    <col min="13373" max="13373" width="12.140625" style="65" customWidth="1"/>
    <col min="13374" max="13374" width="0.7109375" style="65" customWidth="1"/>
    <col min="13375" max="13375" width="12.140625" style="65" customWidth="1"/>
    <col min="13376" max="13376" width="0.7109375" style="65" customWidth="1"/>
    <col min="13377" max="13377" width="12.140625" style="65" customWidth="1"/>
    <col min="13378" max="13378" width="0.7109375" style="65" customWidth="1"/>
    <col min="13379" max="13379" width="13.140625" style="65" customWidth="1"/>
    <col min="13380" max="13619" width="9.140625" style="65"/>
    <col min="13620" max="13625" width="1.7109375" style="65" customWidth="1"/>
    <col min="13626" max="13626" width="31.85546875" style="65" customWidth="1"/>
    <col min="13627" max="13627" width="8.140625" style="65" customWidth="1"/>
    <col min="13628" max="13628" width="0.7109375" style="65" customWidth="1"/>
    <col min="13629" max="13629" width="12.140625" style="65" customWidth="1"/>
    <col min="13630" max="13630" width="0.7109375" style="65" customWidth="1"/>
    <col min="13631" max="13631" width="12.140625" style="65" customWidth="1"/>
    <col min="13632" max="13632" width="0.7109375" style="65" customWidth="1"/>
    <col min="13633" max="13633" width="12.140625" style="65" customWidth="1"/>
    <col min="13634" max="13634" width="0.7109375" style="65" customWidth="1"/>
    <col min="13635" max="13635" width="13.140625" style="65" customWidth="1"/>
    <col min="13636" max="13875" width="9.140625" style="65"/>
    <col min="13876" max="13881" width="1.7109375" style="65" customWidth="1"/>
    <col min="13882" max="13882" width="31.85546875" style="65" customWidth="1"/>
    <col min="13883" max="13883" width="8.140625" style="65" customWidth="1"/>
    <col min="13884" max="13884" width="0.7109375" style="65" customWidth="1"/>
    <col min="13885" max="13885" width="12.140625" style="65" customWidth="1"/>
    <col min="13886" max="13886" width="0.7109375" style="65" customWidth="1"/>
    <col min="13887" max="13887" width="12.140625" style="65" customWidth="1"/>
    <col min="13888" max="13888" width="0.7109375" style="65" customWidth="1"/>
    <col min="13889" max="13889" width="12.140625" style="65" customWidth="1"/>
    <col min="13890" max="13890" width="0.7109375" style="65" customWidth="1"/>
    <col min="13891" max="13891" width="13.140625" style="65" customWidth="1"/>
    <col min="13892" max="14131" width="9.140625" style="65"/>
    <col min="14132" max="14137" width="1.7109375" style="65" customWidth="1"/>
    <col min="14138" max="14138" width="31.85546875" style="65" customWidth="1"/>
    <col min="14139" max="14139" width="8.140625" style="65" customWidth="1"/>
    <col min="14140" max="14140" width="0.7109375" style="65" customWidth="1"/>
    <col min="14141" max="14141" width="12.140625" style="65" customWidth="1"/>
    <col min="14142" max="14142" width="0.7109375" style="65" customWidth="1"/>
    <col min="14143" max="14143" width="12.140625" style="65" customWidth="1"/>
    <col min="14144" max="14144" width="0.7109375" style="65" customWidth="1"/>
    <col min="14145" max="14145" width="12.140625" style="65" customWidth="1"/>
    <col min="14146" max="14146" width="0.7109375" style="65" customWidth="1"/>
    <col min="14147" max="14147" width="13.140625" style="65" customWidth="1"/>
    <col min="14148" max="14387" width="9.140625" style="65"/>
    <col min="14388" max="14393" width="1.7109375" style="65" customWidth="1"/>
    <col min="14394" max="14394" width="31.85546875" style="65" customWidth="1"/>
    <col min="14395" max="14395" width="8.140625" style="65" customWidth="1"/>
    <col min="14396" max="14396" width="0.7109375" style="65" customWidth="1"/>
    <col min="14397" max="14397" width="12.140625" style="65" customWidth="1"/>
    <col min="14398" max="14398" width="0.7109375" style="65" customWidth="1"/>
    <col min="14399" max="14399" width="12.140625" style="65" customWidth="1"/>
    <col min="14400" max="14400" width="0.7109375" style="65" customWidth="1"/>
    <col min="14401" max="14401" width="12.140625" style="65" customWidth="1"/>
    <col min="14402" max="14402" width="0.7109375" style="65" customWidth="1"/>
    <col min="14403" max="14403" width="13.140625" style="65" customWidth="1"/>
    <col min="14404" max="14643" width="9.140625" style="65"/>
    <col min="14644" max="14649" width="1.7109375" style="65" customWidth="1"/>
    <col min="14650" max="14650" width="31.85546875" style="65" customWidth="1"/>
    <col min="14651" max="14651" width="8.140625" style="65" customWidth="1"/>
    <col min="14652" max="14652" width="0.7109375" style="65" customWidth="1"/>
    <col min="14653" max="14653" width="12.140625" style="65" customWidth="1"/>
    <col min="14654" max="14654" width="0.7109375" style="65" customWidth="1"/>
    <col min="14655" max="14655" width="12.140625" style="65" customWidth="1"/>
    <col min="14656" max="14656" width="0.7109375" style="65" customWidth="1"/>
    <col min="14657" max="14657" width="12.140625" style="65" customWidth="1"/>
    <col min="14658" max="14658" width="0.7109375" style="65" customWidth="1"/>
    <col min="14659" max="14659" width="13.140625" style="65" customWidth="1"/>
    <col min="14660" max="14899" width="9.140625" style="65"/>
    <col min="14900" max="14905" width="1.7109375" style="65" customWidth="1"/>
    <col min="14906" max="14906" width="31.85546875" style="65" customWidth="1"/>
    <col min="14907" max="14907" width="8.140625" style="65" customWidth="1"/>
    <col min="14908" max="14908" width="0.7109375" style="65" customWidth="1"/>
    <col min="14909" max="14909" width="12.140625" style="65" customWidth="1"/>
    <col min="14910" max="14910" width="0.7109375" style="65" customWidth="1"/>
    <col min="14911" max="14911" width="12.140625" style="65" customWidth="1"/>
    <col min="14912" max="14912" width="0.7109375" style="65" customWidth="1"/>
    <col min="14913" max="14913" width="12.140625" style="65" customWidth="1"/>
    <col min="14914" max="14914" width="0.7109375" style="65" customWidth="1"/>
    <col min="14915" max="14915" width="13.140625" style="65" customWidth="1"/>
    <col min="14916" max="15155" width="9.140625" style="65"/>
    <col min="15156" max="15161" width="1.7109375" style="65" customWidth="1"/>
    <col min="15162" max="15162" width="31.85546875" style="65" customWidth="1"/>
    <col min="15163" max="15163" width="8.140625" style="65" customWidth="1"/>
    <col min="15164" max="15164" width="0.7109375" style="65" customWidth="1"/>
    <col min="15165" max="15165" width="12.140625" style="65" customWidth="1"/>
    <col min="15166" max="15166" width="0.7109375" style="65" customWidth="1"/>
    <col min="15167" max="15167" width="12.140625" style="65" customWidth="1"/>
    <col min="15168" max="15168" width="0.7109375" style="65" customWidth="1"/>
    <col min="15169" max="15169" width="12.140625" style="65" customWidth="1"/>
    <col min="15170" max="15170" width="0.7109375" style="65" customWidth="1"/>
    <col min="15171" max="15171" width="13.140625" style="65" customWidth="1"/>
    <col min="15172" max="15411" width="9.140625" style="65"/>
    <col min="15412" max="15417" width="1.7109375" style="65" customWidth="1"/>
    <col min="15418" max="15418" width="31.85546875" style="65" customWidth="1"/>
    <col min="15419" max="15419" width="8.140625" style="65" customWidth="1"/>
    <col min="15420" max="15420" width="0.7109375" style="65" customWidth="1"/>
    <col min="15421" max="15421" width="12.140625" style="65" customWidth="1"/>
    <col min="15422" max="15422" width="0.7109375" style="65" customWidth="1"/>
    <col min="15423" max="15423" width="12.140625" style="65" customWidth="1"/>
    <col min="15424" max="15424" width="0.7109375" style="65" customWidth="1"/>
    <col min="15425" max="15425" width="12.140625" style="65" customWidth="1"/>
    <col min="15426" max="15426" width="0.7109375" style="65" customWidth="1"/>
    <col min="15427" max="15427" width="13.140625" style="65" customWidth="1"/>
    <col min="15428" max="15667" width="9.140625" style="65"/>
    <col min="15668" max="15673" width="1.7109375" style="65" customWidth="1"/>
    <col min="15674" max="15674" width="31.85546875" style="65" customWidth="1"/>
    <col min="15675" max="15675" width="8.140625" style="65" customWidth="1"/>
    <col min="15676" max="15676" width="0.7109375" style="65" customWidth="1"/>
    <col min="15677" max="15677" width="12.140625" style="65" customWidth="1"/>
    <col min="15678" max="15678" width="0.7109375" style="65" customWidth="1"/>
    <col min="15679" max="15679" width="12.140625" style="65" customWidth="1"/>
    <col min="15680" max="15680" width="0.7109375" style="65" customWidth="1"/>
    <col min="15681" max="15681" width="12.140625" style="65" customWidth="1"/>
    <col min="15682" max="15682" width="0.7109375" style="65" customWidth="1"/>
    <col min="15683" max="15683" width="13.140625" style="65" customWidth="1"/>
    <col min="15684" max="15923" width="9.140625" style="65"/>
    <col min="15924" max="15929" width="1.7109375" style="65" customWidth="1"/>
    <col min="15930" max="15930" width="31.85546875" style="65" customWidth="1"/>
    <col min="15931" max="15931" width="8.140625" style="65" customWidth="1"/>
    <col min="15932" max="15932" width="0.7109375" style="65" customWidth="1"/>
    <col min="15933" max="15933" width="12.140625" style="65" customWidth="1"/>
    <col min="15934" max="15934" width="0.7109375" style="65" customWidth="1"/>
    <col min="15935" max="15935" width="12.140625" style="65" customWidth="1"/>
    <col min="15936" max="15936" width="0.7109375" style="65" customWidth="1"/>
    <col min="15937" max="15937" width="12.140625" style="65" customWidth="1"/>
    <col min="15938" max="15938" width="0.7109375" style="65" customWidth="1"/>
    <col min="15939" max="15939" width="13.140625" style="65" customWidth="1"/>
    <col min="15940" max="16179" width="9.140625" style="65"/>
    <col min="16180" max="16186" width="9.140625" style="65" customWidth="1"/>
    <col min="16187" max="16201" width="9.140625" style="65"/>
    <col min="16202" max="16250" width="9.140625" style="65" customWidth="1"/>
    <col min="16251" max="16375" width="9.140625" style="65"/>
    <col min="16376" max="16384" width="9.140625" style="65" customWidth="1"/>
  </cols>
  <sheetData>
    <row r="1" spans="1:16" s="73" customFormat="1" ht="21.75" customHeight="1" x14ac:dyDescent="0.5">
      <c r="A1" s="60" t="str">
        <f>'T 5 (3M)'!A1</f>
        <v>บริษัท โปรเอ็น คอร์ป จำกัด (มหาชน)</v>
      </c>
      <c r="B1" s="61"/>
      <c r="C1" s="61"/>
      <c r="D1" s="61"/>
      <c r="E1" s="61"/>
      <c r="F1" s="61"/>
      <c r="G1" s="61"/>
      <c r="H1" s="35"/>
      <c r="I1" s="35"/>
      <c r="J1" s="35"/>
      <c r="K1" s="35"/>
      <c r="L1" s="35"/>
      <c r="M1" s="35"/>
      <c r="N1" s="46"/>
      <c r="O1" s="72"/>
      <c r="P1" s="46"/>
    </row>
    <row r="2" spans="1:16" s="73" customFormat="1" ht="21.75" customHeight="1" x14ac:dyDescent="0.5">
      <c r="A2" s="61" t="s">
        <v>49</v>
      </c>
      <c r="B2" s="61"/>
      <c r="C2" s="61"/>
      <c r="D2" s="61"/>
      <c r="E2" s="61"/>
      <c r="F2" s="61"/>
      <c r="G2" s="61"/>
      <c r="H2" s="35"/>
      <c r="I2" s="35"/>
      <c r="J2" s="35"/>
      <c r="K2" s="35"/>
      <c r="L2" s="35"/>
      <c r="M2" s="35"/>
      <c r="N2" s="46"/>
      <c r="O2" s="72"/>
      <c r="P2" s="46"/>
    </row>
    <row r="3" spans="1:16" s="73" customFormat="1" ht="21.75" customHeight="1" x14ac:dyDescent="0.5">
      <c r="A3" s="232" t="s">
        <v>183</v>
      </c>
      <c r="B3" s="74"/>
      <c r="C3" s="74"/>
      <c r="D3" s="74"/>
      <c r="E3" s="74"/>
      <c r="F3" s="74"/>
      <c r="G3" s="74"/>
      <c r="H3" s="36"/>
      <c r="I3" s="36"/>
      <c r="J3" s="36"/>
      <c r="K3" s="36"/>
      <c r="L3" s="36"/>
      <c r="M3" s="36"/>
      <c r="N3" s="39"/>
      <c r="O3" s="75"/>
      <c r="P3" s="39"/>
    </row>
    <row r="4" spans="1:16" ht="13.5" customHeight="1" x14ac:dyDescent="0.5">
      <c r="A4" s="62"/>
      <c r="B4" s="64"/>
      <c r="C4" s="64"/>
      <c r="D4" s="64"/>
      <c r="E4" s="64"/>
      <c r="F4" s="64"/>
      <c r="G4" s="64"/>
      <c r="H4" s="37"/>
      <c r="I4" s="37"/>
      <c r="J4" s="37"/>
      <c r="K4" s="37"/>
      <c r="L4" s="37"/>
      <c r="M4" s="37"/>
      <c r="N4" s="47"/>
      <c r="O4" s="76"/>
      <c r="P4" s="47"/>
    </row>
    <row r="5" spans="1:16" ht="19.5" customHeight="1" x14ac:dyDescent="0.5">
      <c r="A5" s="63"/>
      <c r="B5" s="63"/>
      <c r="C5" s="63"/>
      <c r="D5" s="63"/>
      <c r="E5" s="63"/>
      <c r="F5" s="63"/>
      <c r="G5" s="63"/>
      <c r="H5" s="136"/>
      <c r="I5" s="136"/>
      <c r="J5" s="292" t="s">
        <v>50</v>
      </c>
      <c r="K5" s="292"/>
      <c r="L5" s="292"/>
      <c r="M5" s="70"/>
      <c r="N5" s="292" t="s">
        <v>51</v>
      </c>
      <c r="O5" s="292"/>
      <c r="P5" s="292"/>
    </row>
    <row r="6" spans="1:16" ht="19.5" customHeight="1" x14ac:dyDescent="0.5">
      <c r="A6" s="63"/>
      <c r="B6" s="63"/>
      <c r="C6" s="63"/>
      <c r="D6" s="63"/>
      <c r="E6" s="63"/>
      <c r="F6" s="63"/>
      <c r="G6" s="63"/>
      <c r="H6" s="136"/>
      <c r="I6" s="136"/>
      <c r="J6" s="50" t="s">
        <v>134</v>
      </c>
      <c r="K6" s="70"/>
      <c r="L6" s="50" t="s">
        <v>134</v>
      </c>
      <c r="M6" s="70"/>
      <c r="N6" s="50" t="s">
        <v>134</v>
      </c>
      <c r="O6" s="70"/>
      <c r="P6" s="50" t="s">
        <v>134</v>
      </c>
    </row>
    <row r="7" spans="1:16" s="73" customFormat="1" ht="19.5" customHeight="1" x14ac:dyDescent="0.5">
      <c r="A7" s="61"/>
      <c r="B7" s="61"/>
      <c r="C7" s="61"/>
      <c r="D7" s="61"/>
      <c r="E7" s="61"/>
      <c r="F7" s="61"/>
      <c r="G7" s="61"/>
      <c r="I7" s="35"/>
      <c r="J7" s="13" t="s">
        <v>169</v>
      </c>
      <c r="K7" s="68"/>
      <c r="L7" s="13" t="s">
        <v>141</v>
      </c>
      <c r="M7" s="13"/>
      <c r="N7" s="13" t="s">
        <v>169</v>
      </c>
      <c r="O7" s="68"/>
      <c r="P7" s="13" t="s">
        <v>141</v>
      </c>
    </row>
    <row r="8" spans="1:16" s="73" customFormat="1" ht="19.5" customHeight="1" x14ac:dyDescent="0.5">
      <c r="A8" s="61"/>
      <c r="B8" s="61"/>
      <c r="C8" s="61"/>
      <c r="D8" s="61"/>
      <c r="E8" s="61"/>
      <c r="F8" s="61"/>
      <c r="G8" s="61"/>
      <c r="H8" s="36" t="s">
        <v>2</v>
      </c>
      <c r="I8" s="35"/>
      <c r="J8" s="39" t="s">
        <v>3</v>
      </c>
      <c r="K8" s="35"/>
      <c r="L8" s="39" t="s">
        <v>3</v>
      </c>
      <c r="M8" s="46"/>
      <c r="N8" s="39" t="s">
        <v>3</v>
      </c>
      <c r="O8" s="46"/>
      <c r="P8" s="39" t="s">
        <v>3</v>
      </c>
    </row>
    <row r="9" spans="1:16" ht="19.5" customHeight="1" x14ac:dyDescent="0.5">
      <c r="A9" s="64" t="s">
        <v>52</v>
      </c>
      <c r="B9" s="64"/>
      <c r="C9" s="64"/>
      <c r="D9" s="64"/>
      <c r="E9" s="64"/>
      <c r="F9" s="64"/>
      <c r="G9" s="64"/>
      <c r="H9" s="35"/>
      <c r="I9" s="35"/>
      <c r="J9" s="137"/>
      <c r="K9" s="35"/>
      <c r="L9" s="35"/>
      <c r="M9" s="35"/>
      <c r="N9" s="138"/>
      <c r="O9" s="107"/>
      <c r="P9" s="46"/>
    </row>
    <row r="10" spans="1:16" ht="5.0999999999999996" customHeight="1" x14ac:dyDescent="0.5">
      <c r="H10" s="25"/>
      <c r="I10" s="25"/>
      <c r="J10" s="123"/>
      <c r="K10" s="25"/>
      <c r="L10" s="27"/>
      <c r="M10" s="25"/>
      <c r="N10" s="123"/>
      <c r="O10" s="28"/>
      <c r="P10" s="27"/>
    </row>
    <row r="11" spans="1:16" ht="19.5" customHeight="1" x14ac:dyDescent="0.5">
      <c r="A11" s="65" t="s">
        <v>53</v>
      </c>
      <c r="H11" s="25"/>
      <c r="I11" s="25"/>
      <c r="J11" s="113">
        <v>39414132</v>
      </c>
      <c r="K11" s="25"/>
      <c r="L11" s="71">
        <v>96697632</v>
      </c>
      <c r="M11" s="25"/>
      <c r="N11" s="113">
        <v>28202304</v>
      </c>
      <c r="O11" s="25"/>
      <c r="P11" s="71">
        <v>36166806</v>
      </c>
    </row>
    <row r="12" spans="1:16" ht="19.5" customHeight="1" x14ac:dyDescent="0.5">
      <c r="A12" s="65" t="s">
        <v>54</v>
      </c>
      <c r="J12" s="114">
        <v>145084478</v>
      </c>
      <c r="L12" s="40">
        <v>175919150</v>
      </c>
      <c r="N12" s="114">
        <v>129901006</v>
      </c>
      <c r="O12" s="20"/>
      <c r="P12" s="40">
        <v>166998361</v>
      </c>
    </row>
    <row r="13" spans="1:16" ht="19.5" customHeight="1" x14ac:dyDescent="0.5">
      <c r="A13" s="65" t="s">
        <v>55</v>
      </c>
      <c r="J13" s="115">
        <v>109088738</v>
      </c>
      <c r="L13" s="41">
        <v>55345259</v>
      </c>
      <c r="N13" s="115">
        <v>29572399</v>
      </c>
      <c r="O13" s="20"/>
      <c r="P13" s="41">
        <v>45640057</v>
      </c>
    </row>
    <row r="14" spans="1:16" ht="5.0999999999999996" customHeight="1" x14ac:dyDescent="0.5">
      <c r="J14" s="116"/>
      <c r="L14" s="26"/>
      <c r="N14" s="116"/>
      <c r="O14" s="20"/>
      <c r="P14" s="26"/>
    </row>
    <row r="15" spans="1:16" ht="19.5" customHeight="1" x14ac:dyDescent="0.5">
      <c r="A15" s="64" t="s">
        <v>56</v>
      </c>
      <c r="B15" s="64"/>
      <c r="C15" s="64"/>
      <c r="D15" s="64"/>
      <c r="E15" s="64"/>
      <c r="F15" s="64"/>
      <c r="G15" s="64"/>
      <c r="H15" s="37"/>
      <c r="I15" s="37"/>
      <c r="J15" s="117">
        <f>SUM(J11:J14)</f>
        <v>293587348</v>
      </c>
      <c r="K15" s="37"/>
      <c r="L15" s="16">
        <f>SUM(L11:L14)</f>
        <v>327962041</v>
      </c>
      <c r="M15" s="37"/>
      <c r="N15" s="117">
        <f>SUM(N11:N14)</f>
        <v>187675709</v>
      </c>
      <c r="O15" s="37"/>
      <c r="P15" s="16">
        <f>SUM(P11:P14)</f>
        <v>248805224</v>
      </c>
    </row>
    <row r="16" spans="1:16" ht="6" customHeight="1" x14ac:dyDescent="0.5">
      <c r="J16" s="116"/>
      <c r="L16" s="26"/>
      <c r="N16" s="116"/>
      <c r="O16" s="20"/>
      <c r="P16" s="26"/>
    </row>
    <row r="17" spans="1:16" ht="19.5" customHeight="1" x14ac:dyDescent="0.5">
      <c r="A17" s="64" t="s">
        <v>57</v>
      </c>
      <c r="B17" s="64"/>
      <c r="C17" s="64"/>
      <c r="D17" s="64"/>
      <c r="E17" s="64"/>
      <c r="F17" s="64"/>
      <c r="G17" s="64"/>
      <c r="H17" s="37"/>
      <c r="I17" s="37"/>
      <c r="J17" s="118"/>
      <c r="K17" s="37"/>
      <c r="L17" s="22"/>
      <c r="M17" s="37"/>
      <c r="N17" s="118"/>
      <c r="O17" s="37"/>
    </row>
    <row r="18" spans="1:16" ht="5.0999999999999996" customHeight="1" x14ac:dyDescent="0.5">
      <c r="J18" s="116"/>
      <c r="L18" s="26"/>
      <c r="N18" s="116"/>
      <c r="O18" s="20"/>
      <c r="P18" s="26"/>
    </row>
    <row r="19" spans="1:16" ht="19.5" customHeight="1" x14ac:dyDescent="0.5">
      <c r="A19" s="65" t="s">
        <v>58</v>
      </c>
      <c r="J19" s="114">
        <v>-35911150</v>
      </c>
      <c r="L19" s="40">
        <v>-85216259</v>
      </c>
      <c r="N19" s="114">
        <v>-25133294</v>
      </c>
      <c r="O19" s="20"/>
      <c r="P19" s="40">
        <v>-29819629</v>
      </c>
    </row>
    <row r="20" spans="1:16" ht="19.5" customHeight="1" x14ac:dyDescent="0.5">
      <c r="A20" s="65" t="s">
        <v>59</v>
      </c>
      <c r="J20" s="114">
        <v>-96262593</v>
      </c>
      <c r="L20" s="40">
        <v>-107349265</v>
      </c>
      <c r="N20" s="114">
        <v>-87239999</v>
      </c>
      <c r="O20" s="20"/>
      <c r="P20" s="40">
        <v>-102586503</v>
      </c>
    </row>
    <row r="21" spans="1:16" ht="19.5" customHeight="1" x14ac:dyDescent="0.5">
      <c r="A21" s="65" t="s">
        <v>60</v>
      </c>
      <c r="J21" s="115">
        <v>-94846302</v>
      </c>
      <c r="L21" s="41">
        <v>-57902713</v>
      </c>
      <c r="N21" s="115">
        <v>-26366833</v>
      </c>
      <c r="O21" s="20"/>
      <c r="P21" s="41">
        <v>-48702539</v>
      </c>
    </row>
    <row r="22" spans="1:16" ht="5.0999999999999996" customHeight="1" x14ac:dyDescent="0.5">
      <c r="J22" s="116"/>
      <c r="L22" s="26"/>
      <c r="N22" s="116"/>
      <c r="O22" s="20"/>
      <c r="P22" s="26"/>
    </row>
    <row r="23" spans="1:16" ht="19.5" customHeight="1" x14ac:dyDescent="0.5">
      <c r="A23" s="64" t="s">
        <v>61</v>
      </c>
      <c r="B23" s="64"/>
      <c r="C23" s="64"/>
      <c r="D23" s="64"/>
      <c r="E23" s="64"/>
      <c r="F23" s="64"/>
      <c r="G23" s="64"/>
      <c r="H23" s="37"/>
      <c r="I23" s="37"/>
      <c r="J23" s="117">
        <f>SUM(J19:J22)</f>
        <v>-227020045</v>
      </c>
      <c r="K23" s="37"/>
      <c r="L23" s="16">
        <f>SUM(L19:L22)</f>
        <v>-250468237</v>
      </c>
      <c r="M23" s="37"/>
      <c r="N23" s="117">
        <f>SUM(N19:N22)</f>
        <v>-138740126</v>
      </c>
      <c r="O23" s="37"/>
      <c r="P23" s="16">
        <f>SUM(P19:P22)</f>
        <v>-181108671</v>
      </c>
    </row>
    <row r="24" spans="1:16" ht="6" customHeight="1" x14ac:dyDescent="0.5">
      <c r="J24" s="116"/>
      <c r="L24" s="26"/>
      <c r="N24" s="116"/>
      <c r="O24" s="20"/>
      <c r="P24" s="26"/>
    </row>
    <row r="25" spans="1:16" ht="19.5" customHeight="1" x14ac:dyDescent="0.5">
      <c r="A25" s="64" t="s">
        <v>62</v>
      </c>
      <c r="B25" s="64"/>
      <c r="C25" s="64"/>
      <c r="D25" s="64"/>
      <c r="E25" s="64"/>
      <c r="F25" s="64"/>
      <c r="G25" s="64"/>
      <c r="H25" s="37"/>
      <c r="I25" s="37"/>
      <c r="J25" s="118">
        <f>SUM(J23,J15)</f>
        <v>66567303</v>
      </c>
      <c r="K25" s="37"/>
      <c r="L25" s="22">
        <f>SUM(L15+L23)</f>
        <v>77493804</v>
      </c>
      <c r="M25" s="37"/>
      <c r="N25" s="118">
        <f>SUM(N23,N15)</f>
        <v>48935583</v>
      </c>
      <c r="O25" s="37"/>
      <c r="P25" s="22">
        <f>SUM(P15+P23)</f>
        <v>67696553</v>
      </c>
    </row>
    <row r="26" spans="1:16" ht="19.5" customHeight="1" x14ac:dyDescent="0.5">
      <c r="A26" s="65" t="s">
        <v>63</v>
      </c>
      <c r="B26" s="64"/>
      <c r="J26" s="118">
        <v>2714174</v>
      </c>
      <c r="L26" s="22">
        <v>1219317</v>
      </c>
      <c r="N26" s="118">
        <v>13683378</v>
      </c>
      <c r="O26" s="20"/>
      <c r="P26" s="22">
        <v>7480136</v>
      </c>
    </row>
    <row r="27" spans="1:16" ht="19.5" customHeight="1" x14ac:dyDescent="0.5">
      <c r="A27" s="65" t="s">
        <v>194</v>
      </c>
      <c r="B27" s="64"/>
      <c r="H27" s="20">
        <v>11</v>
      </c>
      <c r="J27" s="118">
        <v>-3480497</v>
      </c>
      <c r="L27" s="22">
        <v>0</v>
      </c>
      <c r="N27" s="118">
        <v>-3480497</v>
      </c>
      <c r="O27" s="20"/>
      <c r="P27" s="22">
        <v>0</v>
      </c>
    </row>
    <row r="28" spans="1:16" ht="19.5" customHeight="1" x14ac:dyDescent="0.5">
      <c r="A28" s="30" t="s">
        <v>64</v>
      </c>
      <c r="J28" s="118">
        <v>-10711143</v>
      </c>
      <c r="L28" s="22">
        <v>-13535808</v>
      </c>
      <c r="N28" s="118">
        <v>-10040946</v>
      </c>
      <c r="O28" s="20"/>
      <c r="P28" s="22">
        <v>-13380856</v>
      </c>
    </row>
    <row r="29" spans="1:16" ht="19.5" customHeight="1" x14ac:dyDescent="0.5">
      <c r="A29" s="30" t="s">
        <v>65</v>
      </c>
      <c r="J29" s="119">
        <v>-77268096</v>
      </c>
      <c r="L29" s="22">
        <v>-43608672</v>
      </c>
      <c r="N29" s="119">
        <v>-42280787</v>
      </c>
      <c r="O29" s="20"/>
      <c r="P29" s="22">
        <v>-42176958</v>
      </c>
    </row>
    <row r="30" spans="1:16" ht="19.5" customHeight="1" x14ac:dyDescent="0.5">
      <c r="A30" s="65" t="s">
        <v>66</v>
      </c>
      <c r="B30" s="64"/>
      <c r="C30" s="64"/>
      <c r="J30" s="119">
        <v>-4135248</v>
      </c>
      <c r="K30" s="17"/>
      <c r="L30" s="18">
        <v>-15506084</v>
      </c>
      <c r="M30" s="17"/>
      <c r="N30" s="119">
        <v>-2545448</v>
      </c>
      <c r="O30" s="17"/>
      <c r="P30" s="18">
        <v>-15367381</v>
      </c>
    </row>
    <row r="31" spans="1:16" ht="19.5" customHeight="1" x14ac:dyDescent="0.5">
      <c r="A31" s="65" t="s">
        <v>165</v>
      </c>
      <c r="C31" s="64"/>
      <c r="J31" s="117">
        <v>0</v>
      </c>
      <c r="K31" s="81"/>
      <c r="L31" s="16">
        <v>-1148771</v>
      </c>
      <c r="M31" s="81"/>
      <c r="N31" s="117">
        <v>0</v>
      </c>
      <c r="O31" s="81"/>
      <c r="P31" s="16">
        <v>0</v>
      </c>
    </row>
    <row r="32" spans="1:16" ht="5.0999999999999996" customHeight="1" x14ac:dyDescent="0.5">
      <c r="J32" s="120"/>
      <c r="L32" s="29"/>
      <c r="N32" s="120"/>
      <c r="O32" s="82"/>
      <c r="P32" s="29"/>
    </row>
    <row r="33" spans="1:16" ht="19.5" customHeight="1" x14ac:dyDescent="0.5">
      <c r="A33" s="64" t="s">
        <v>200</v>
      </c>
      <c r="J33" s="118">
        <f>SUM(J25:J32)</f>
        <v>-26313507</v>
      </c>
      <c r="L33" s="22">
        <f>SUM(L25:L32)</f>
        <v>4913786</v>
      </c>
      <c r="N33" s="118">
        <f>SUM(N25:N32)</f>
        <v>4271283</v>
      </c>
      <c r="O33" s="20"/>
      <c r="P33" s="22">
        <f>SUM(P25:P32)</f>
        <v>4251494</v>
      </c>
    </row>
    <row r="34" spans="1:16" ht="19.5" customHeight="1" x14ac:dyDescent="0.5">
      <c r="A34" s="65" t="s">
        <v>137</v>
      </c>
      <c r="G34" s="30"/>
      <c r="J34" s="117">
        <v>5070996</v>
      </c>
      <c r="L34" s="16">
        <v>-1587661</v>
      </c>
      <c r="N34" s="117">
        <v>-946195</v>
      </c>
      <c r="O34" s="20"/>
      <c r="P34" s="16">
        <v>-1038152</v>
      </c>
    </row>
    <row r="35" spans="1:16" ht="5.0999999999999996" customHeight="1" x14ac:dyDescent="0.5">
      <c r="B35" s="64"/>
      <c r="J35" s="118"/>
      <c r="L35" s="22"/>
      <c r="N35" s="118"/>
      <c r="O35" s="20"/>
    </row>
    <row r="36" spans="1:16" ht="19.5" customHeight="1" x14ac:dyDescent="0.5">
      <c r="A36" s="64" t="s">
        <v>199</v>
      </c>
      <c r="B36" s="64"/>
      <c r="J36" s="118">
        <f>SUM(J33:J35)</f>
        <v>-21242511</v>
      </c>
      <c r="L36" s="22">
        <f>SUM(L33:L35)</f>
        <v>3326125</v>
      </c>
      <c r="N36" s="118">
        <f>SUM(N33:N35)</f>
        <v>3325088</v>
      </c>
      <c r="O36" s="20"/>
      <c r="P36" s="22">
        <f>SUM(P33:P35)</f>
        <v>3213342</v>
      </c>
    </row>
    <row r="37" spans="1:16" ht="6" customHeight="1" x14ac:dyDescent="0.5">
      <c r="B37" s="64"/>
      <c r="J37" s="118"/>
      <c r="L37" s="22"/>
      <c r="N37" s="118"/>
      <c r="O37" s="20"/>
    </row>
    <row r="38" spans="1:16" ht="19.5" customHeight="1" x14ac:dyDescent="0.5">
      <c r="A38" s="65" t="s">
        <v>216</v>
      </c>
      <c r="J38" s="117">
        <v>0</v>
      </c>
      <c r="K38" s="17"/>
      <c r="L38" s="16">
        <v>0</v>
      </c>
      <c r="M38" s="17"/>
      <c r="N38" s="117">
        <v>0</v>
      </c>
      <c r="O38" s="17"/>
      <c r="P38" s="16">
        <v>0</v>
      </c>
    </row>
    <row r="39" spans="1:16" ht="5.0999999999999996" customHeight="1" x14ac:dyDescent="0.5">
      <c r="B39" s="64"/>
      <c r="J39" s="119"/>
      <c r="K39" s="17"/>
      <c r="L39" s="18"/>
      <c r="M39" s="17"/>
      <c r="N39" s="119"/>
      <c r="O39" s="17"/>
      <c r="P39" s="18"/>
    </row>
    <row r="40" spans="1:16" ht="19.5" customHeight="1" thickBot="1" x14ac:dyDescent="0.55000000000000004">
      <c r="A40" s="64" t="s">
        <v>196</v>
      </c>
      <c r="J40" s="121">
        <f>SUM(J36:J38)</f>
        <v>-21242511</v>
      </c>
      <c r="L40" s="19">
        <f>SUM(L36:L38)</f>
        <v>3326125</v>
      </c>
      <c r="N40" s="121">
        <f>SUM(N36:N38)</f>
        <v>3325088</v>
      </c>
      <c r="O40" s="20"/>
      <c r="P40" s="19">
        <f>SUM(P36:P38)</f>
        <v>3213342</v>
      </c>
    </row>
    <row r="41" spans="1:16" ht="6" customHeight="1" thickTop="1" x14ac:dyDescent="0.5">
      <c r="A41" s="30"/>
      <c r="J41" s="118"/>
      <c r="L41" s="22"/>
      <c r="N41" s="118"/>
      <c r="O41" s="20"/>
    </row>
    <row r="42" spans="1:16" s="73" customFormat="1" ht="19.5" customHeight="1" x14ac:dyDescent="0.5">
      <c r="A42" s="66" t="s">
        <v>198</v>
      </c>
      <c r="H42" s="25"/>
      <c r="I42" s="25"/>
      <c r="J42" s="122"/>
      <c r="K42" s="25"/>
      <c r="L42" s="24"/>
      <c r="M42" s="25"/>
      <c r="N42" s="122"/>
      <c r="O42" s="25"/>
      <c r="P42" s="24"/>
    </row>
    <row r="43" spans="1:16" ht="19.5" customHeight="1" x14ac:dyDescent="0.5">
      <c r="A43" s="30" t="s">
        <v>67</v>
      </c>
      <c r="J43" s="118">
        <v>-20881759</v>
      </c>
      <c r="L43" s="22">
        <v>3838144</v>
      </c>
      <c r="N43" s="118">
        <v>3325088</v>
      </c>
      <c r="O43" s="20"/>
      <c r="P43" s="22">
        <v>3213342</v>
      </c>
    </row>
    <row r="44" spans="1:16" ht="19.5" customHeight="1" x14ac:dyDescent="0.5">
      <c r="A44" s="30" t="s">
        <v>68</v>
      </c>
      <c r="J44" s="117">
        <v>-360752</v>
      </c>
      <c r="L44" s="16">
        <v>-512019</v>
      </c>
      <c r="N44" s="117">
        <v>0</v>
      </c>
      <c r="O44" s="20"/>
      <c r="P44" s="16">
        <v>0</v>
      </c>
    </row>
    <row r="45" spans="1:16" ht="5.0999999999999996" customHeight="1" x14ac:dyDescent="0.5">
      <c r="J45" s="116"/>
      <c r="L45" s="26"/>
      <c r="N45" s="116"/>
      <c r="O45" s="20"/>
      <c r="P45" s="26"/>
    </row>
    <row r="46" spans="1:16" ht="19.5" customHeight="1" thickBot="1" x14ac:dyDescent="0.55000000000000004">
      <c r="A46" s="30"/>
      <c r="J46" s="121">
        <f>SUM(J43:J45)</f>
        <v>-21242511</v>
      </c>
      <c r="L46" s="19">
        <f>SUM(L43:L45)</f>
        <v>3326125</v>
      </c>
      <c r="N46" s="121">
        <f>SUM(N43:N45)</f>
        <v>3325088</v>
      </c>
      <c r="O46" s="20"/>
      <c r="P46" s="19">
        <f>SUM(P43:P45)</f>
        <v>3213342</v>
      </c>
    </row>
    <row r="47" spans="1:16" ht="6" customHeight="1" thickTop="1" x14ac:dyDescent="0.5">
      <c r="A47" s="30"/>
      <c r="J47" s="118"/>
      <c r="L47" s="22"/>
      <c r="N47" s="118"/>
      <c r="O47" s="20"/>
    </row>
    <row r="48" spans="1:16" s="73" customFormat="1" ht="19.5" customHeight="1" x14ac:dyDescent="0.5">
      <c r="A48" s="61" t="s">
        <v>197</v>
      </c>
      <c r="H48" s="25"/>
      <c r="I48" s="25"/>
      <c r="J48" s="123"/>
      <c r="K48" s="25"/>
      <c r="L48" s="27"/>
      <c r="M48" s="25"/>
      <c r="N48" s="123"/>
      <c r="O48" s="25"/>
      <c r="P48" s="27"/>
    </row>
    <row r="49" spans="1:16" ht="19.5" customHeight="1" x14ac:dyDescent="0.5">
      <c r="A49" s="65" t="s">
        <v>67</v>
      </c>
      <c r="J49" s="120">
        <v>-20881759</v>
      </c>
      <c r="K49" s="29"/>
      <c r="L49" s="29">
        <v>3838144</v>
      </c>
      <c r="M49" s="29"/>
      <c r="N49" s="120">
        <v>3325088</v>
      </c>
      <c r="O49" s="29"/>
      <c r="P49" s="29">
        <v>3213342</v>
      </c>
    </row>
    <row r="50" spans="1:16" ht="19.5" customHeight="1" x14ac:dyDescent="0.5">
      <c r="A50" s="65" t="s">
        <v>68</v>
      </c>
      <c r="J50" s="124">
        <v>-360752</v>
      </c>
      <c r="L50" s="42">
        <v>-512019</v>
      </c>
      <c r="N50" s="124">
        <v>0</v>
      </c>
      <c r="O50" s="20"/>
      <c r="P50" s="42">
        <v>0</v>
      </c>
    </row>
    <row r="51" spans="1:16" ht="5.0999999999999996" customHeight="1" x14ac:dyDescent="0.5">
      <c r="J51" s="116"/>
      <c r="L51" s="26"/>
      <c r="N51" s="116"/>
      <c r="O51" s="20"/>
      <c r="P51" s="26"/>
    </row>
    <row r="52" spans="1:16" ht="19.5" customHeight="1" thickBot="1" x14ac:dyDescent="0.55000000000000004">
      <c r="A52" s="30"/>
      <c r="J52" s="121">
        <f>SUM(J49:J51)</f>
        <v>-21242511</v>
      </c>
      <c r="L52" s="19">
        <f>SUM(L49:L51)</f>
        <v>3326125</v>
      </c>
      <c r="N52" s="121">
        <f>SUM(N49:N51)</f>
        <v>3325088</v>
      </c>
      <c r="O52" s="20"/>
      <c r="P52" s="19">
        <f>SUM(P49:P51)</f>
        <v>3213342</v>
      </c>
    </row>
    <row r="53" spans="1:16" ht="6" customHeight="1" thickTop="1" x14ac:dyDescent="0.5">
      <c r="J53" s="120"/>
      <c r="L53" s="29"/>
      <c r="N53" s="120"/>
      <c r="O53" s="82"/>
      <c r="P53" s="29"/>
    </row>
    <row r="54" spans="1:16" ht="19.5" customHeight="1" x14ac:dyDescent="0.5">
      <c r="A54" s="64" t="s">
        <v>195</v>
      </c>
      <c r="J54" s="116"/>
      <c r="L54" s="26"/>
      <c r="N54" s="116"/>
      <c r="O54" s="20"/>
      <c r="P54" s="26"/>
    </row>
    <row r="55" spans="1:16" ht="5.0999999999999996" customHeight="1" x14ac:dyDescent="0.5">
      <c r="J55" s="116"/>
      <c r="L55" s="26"/>
      <c r="N55" s="116"/>
      <c r="O55" s="20"/>
      <c r="P55" s="26"/>
    </row>
    <row r="56" spans="1:16" ht="19.5" customHeight="1" thickBot="1" x14ac:dyDescent="0.55000000000000004">
      <c r="A56" s="65" t="s">
        <v>69</v>
      </c>
      <c r="H56" s="20">
        <v>17</v>
      </c>
      <c r="J56" s="125">
        <f>J43/347119986</f>
        <v>-6.0157178618922856E-2</v>
      </c>
      <c r="K56" s="83"/>
      <c r="L56" s="43">
        <f>L43/317639047</f>
        <v>1.2083350697120056E-2</v>
      </c>
      <c r="M56" s="83"/>
      <c r="N56" s="125">
        <f>N43/347119986</f>
        <v>9.5790739055860649E-3</v>
      </c>
      <c r="O56" s="83"/>
      <c r="P56" s="43">
        <f>P43/317639047</f>
        <v>1.0116331824909423E-2</v>
      </c>
    </row>
    <row r="57" spans="1:16" ht="5.0999999999999996" customHeight="1" thickTop="1" x14ac:dyDescent="0.5">
      <c r="J57" s="126"/>
      <c r="K57" s="83"/>
      <c r="L57" s="44"/>
      <c r="M57" s="83"/>
      <c r="N57" s="126"/>
      <c r="O57" s="83"/>
      <c r="P57" s="44"/>
    </row>
    <row r="58" spans="1:16" ht="19.5" customHeight="1" thickBot="1" x14ac:dyDescent="0.55000000000000004">
      <c r="A58" s="65" t="s">
        <v>136</v>
      </c>
      <c r="H58" s="20">
        <v>17</v>
      </c>
      <c r="J58" s="125">
        <f>J43/347119986</f>
        <v>-6.0157178618922856E-2</v>
      </c>
      <c r="K58" s="83"/>
      <c r="L58" s="43">
        <f>L43/347376342</f>
        <v>1.1048950478038024E-2</v>
      </c>
      <c r="M58" s="83"/>
      <c r="N58" s="125">
        <f>N43/347119986</f>
        <v>9.5790739055860649E-3</v>
      </c>
      <c r="O58" s="83"/>
      <c r="P58" s="43">
        <f>P43/347376342</f>
        <v>9.2503190674971189E-3</v>
      </c>
    </row>
    <row r="59" spans="1:16" ht="19.5" customHeight="1" thickTop="1" x14ac:dyDescent="0.5">
      <c r="J59" s="26"/>
      <c r="K59" s="85"/>
      <c r="L59" s="26"/>
      <c r="M59" s="85"/>
      <c r="N59" s="26"/>
      <c r="O59" s="80"/>
      <c r="P59" s="26"/>
    </row>
    <row r="60" spans="1:16" ht="18.600000000000001" customHeight="1" x14ac:dyDescent="0.5">
      <c r="A60" s="15" t="s">
        <v>21</v>
      </c>
      <c r="J60" s="26"/>
      <c r="K60" s="85"/>
      <c r="L60" s="26"/>
      <c r="M60" s="85"/>
      <c r="N60" s="26"/>
      <c r="O60" s="80"/>
      <c r="P60" s="26"/>
    </row>
    <row r="61" spans="1:16" ht="6.75" customHeight="1" x14ac:dyDescent="0.5">
      <c r="A61" s="15"/>
      <c r="J61" s="26"/>
      <c r="K61" s="85"/>
      <c r="L61" s="26"/>
      <c r="M61" s="85"/>
      <c r="N61" s="26"/>
      <c r="O61" s="80"/>
      <c r="P61" s="26"/>
    </row>
    <row r="62" spans="1:16" ht="22.15" customHeight="1" x14ac:dyDescent="0.5">
      <c r="A62" s="14" t="str">
        <f>'T 5 (3M)'!A63</f>
        <v>หมายเหตุประกอบข้อมูลทางการเงินเป็นส่วนหนึ่งของข้อมูลทางการเงินระหว่างกาลนี้</v>
      </c>
      <c r="B62" s="86"/>
      <c r="C62" s="86"/>
      <c r="D62" s="86"/>
      <c r="E62" s="86"/>
      <c r="F62" s="86"/>
      <c r="G62" s="86"/>
      <c r="H62" s="81"/>
      <c r="I62" s="81"/>
      <c r="J62" s="45"/>
      <c r="K62" s="81"/>
      <c r="L62" s="45"/>
      <c r="M62" s="81"/>
      <c r="N62" s="45"/>
      <c r="O62" s="87"/>
      <c r="P62" s="45"/>
    </row>
  </sheetData>
  <mergeCells count="2">
    <mergeCell ref="J5:L5"/>
    <mergeCell ref="N5:P5"/>
  </mergeCells>
  <pageMargins left="0.8" right="0.5" top="0.5" bottom="0.6" header="0.49" footer="0.4"/>
  <pageSetup paperSize="9" scale="85" firstPageNumber="6" fitToHeight="0" orientation="portrait" useFirstPageNumber="1" horizontalDpi="1200" verticalDpi="1200" r:id="rId1"/>
  <headerFooter>
    <oddFooter>&amp;R&amp;"Browallia New,Regular"&amp;13&amp;P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466B4-53F2-46AF-B9A0-8731746FD052}">
  <sheetPr>
    <tabColor theme="3" tint="0.39997558519241921"/>
  </sheetPr>
  <dimension ref="A1:X37"/>
  <sheetViews>
    <sheetView topLeftCell="A23" zoomScaleNormal="100" zoomScaleSheetLayoutView="85" zoomScalePageLayoutView="60" workbookViewId="0">
      <selection sqref="A1 A3 T14 X14 T17:T21 X17:X21 F23 H23 J23 L23 N23 P23 R23 T23 V23 X23 T25 X25 R30 T28:T30 X28:X30 F32 H32 J32 L32 N32 P32 R32 T32 V32 X32 A37"/>
    </sheetView>
  </sheetViews>
  <sheetFormatPr defaultRowHeight="21.75" customHeight="1" x14ac:dyDescent="0.5"/>
  <cols>
    <col min="1" max="2" width="1.7109375" style="102" customWidth="1"/>
    <col min="3" max="3" width="41.42578125" style="102" customWidth="1"/>
    <col min="4" max="4" width="7.7109375" style="102" customWidth="1"/>
    <col min="5" max="5" width="0.7109375" style="102" customWidth="1"/>
    <col min="6" max="6" width="11.140625" style="103" bestFit="1" customWidth="1"/>
    <col min="7" max="7" width="0.7109375" style="103" customWidth="1"/>
    <col min="8" max="8" width="10.85546875" style="103" bestFit="1" customWidth="1"/>
    <col min="9" max="9" width="0.7109375" style="103" customWidth="1"/>
    <col min="10" max="10" width="10.42578125" style="103" customWidth="1"/>
    <col min="11" max="11" width="0.7109375" style="103" customWidth="1"/>
    <col min="12" max="12" width="12" style="103" customWidth="1"/>
    <col min="13" max="13" width="0.7109375" style="103" customWidth="1"/>
    <col min="14" max="14" width="15" style="105" customWidth="1"/>
    <col min="15" max="15" width="0.7109375" style="105" customWidth="1"/>
    <col min="16" max="16" width="10" style="104" customWidth="1"/>
    <col min="17" max="17" width="0.7109375" style="105" customWidth="1"/>
    <col min="18" max="18" width="11.140625" style="104" customWidth="1"/>
    <col min="19" max="19" width="0.7109375" style="105" customWidth="1"/>
    <col min="20" max="20" width="12.140625" style="104" customWidth="1"/>
    <col min="21" max="21" width="0.7109375" style="102" customWidth="1"/>
    <col min="22" max="22" width="12.42578125" style="102" customWidth="1"/>
    <col min="23" max="23" width="0.7109375" style="102" customWidth="1"/>
    <col min="24" max="24" width="12.42578125" style="102" customWidth="1"/>
    <col min="25" max="25" width="9" style="102" customWidth="1"/>
    <col min="26" max="205" width="9" style="102"/>
    <col min="206" max="207" width="1.7109375" style="102" customWidth="1"/>
    <col min="208" max="208" width="50.140625" style="102" customWidth="1"/>
    <col min="209" max="209" width="7.7109375" style="102" customWidth="1"/>
    <col min="210" max="210" width="1" style="102" customWidth="1"/>
    <col min="211" max="211" width="11.140625" style="102" customWidth="1"/>
    <col min="212" max="212" width="1" style="102" customWidth="1"/>
    <col min="213" max="213" width="13.140625" style="102" customWidth="1"/>
    <col min="214" max="214" width="1" style="102" customWidth="1"/>
    <col min="215" max="215" width="10.7109375" style="102" customWidth="1"/>
    <col min="216" max="216" width="1" style="102" customWidth="1"/>
    <col min="217" max="217" width="11.140625" style="102" customWidth="1"/>
    <col min="218" max="218" width="1" style="102" customWidth="1"/>
    <col min="219" max="219" width="15" style="102" customWidth="1"/>
    <col min="220" max="220" width="1" style="102" customWidth="1"/>
    <col min="221" max="221" width="11.7109375" style="102" customWidth="1"/>
    <col min="222" max="222" width="1" style="102" customWidth="1"/>
    <col min="223" max="223" width="12.7109375" style="102" customWidth="1"/>
    <col min="224" max="224" width="1" style="102" customWidth="1"/>
    <col min="225" max="225" width="12.140625" style="102" customWidth="1"/>
    <col min="226" max="226" width="0.140625" style="102" customWidth="1"/>
    <col min="227" max="461" width="9" style="102"/>
    <col min="462" max="463" width="1.7109375" style="102" customWidth="1"/>
    <col min="464" max="464" width="50.140625" style="102" customWidth="1"/>
    <col min="465" max="465" width="7.7109375" style="102" customWidth="1"/>
    <col min="466" max="466" width="1" style="102" customWidth="1"/>
    <col min="467" max="467" width="11.140625" style="102" customWidth="1"/>
    <col min="468" max="468" width="1" style="102" customWidth="1"/>
    <col min="469" max="469" width="13.140625" style="102" customWidth="1"/>
    <col min="470" max="470" width="1" style="102" customWidth="1"/>
    <col min="471" max="471" width="10.7109375" style="102" customWidth="1"/>
    <col min="472" max="472" width="1" style="102" customWidth="1"/>
    <col min="473" max="473" width="11.140625" style="102" customWidth="1"/>
    <col min="474" max="474" width="1" style="102" customWidth="1"/>
    <col min="475" max="475" width="15" style="102" customWidth="1"/>
    <col min="476" max="476" width="1" style="102" customWidth="1"/>
    <col min="477" max="477" width="11.7109375" style="102" customWidth="1"/>
    <col min="478" max="478" width="1" style="102" customWidth="1"/>
    <col min="479" max="479" width="12.7109375" style="102" customWidth="1"/>
    <col min="480" max="480" width="1" style="102" customWidth="1"/>
    <col min="481" max="481" width="12.140625" style="102" customWidth="1"/>
    <col min="482" max="482" width="0.140625" style="102" customWidth="1"/>
    <col min="483" max="717" width="9" style="102"/>
    <col min="718" max="719" width="1.7109375" style="102" customWidth="1"/>
    <col min="720" max="720" width="50.140625" style="102" customWidth="1"/>
    <col min="721" max="721" width="7.7109375" style="102" customWidth="1"/>
    <col min="722" max="722" width="1" style="102" customWidth="1"/>
    <col min="723" max="723" width="11.140625" style="102" customWidth="1"/>
    <col min="724" max="724" width="1" style="102" customWidth="1"/>
    <col min="725" max="725" width="13.140625" style="102" customWidth="1"/>
    <col min="726" max="726" width="1" style="102" customWidth="1"/>
    <col min="727" max="727" width="10.7109375" style="102" customWidth="1"/>
    <col min="728" max="728" width="1" style="102" customWidth="1"/>
    <col min="729" max="729" width="11.140625" style="102" customWidth="1"/>
    <col min="730" max="730" width="1" style="102" customWidth="1"/>
    <col min="731" max="731" width="15" style="102" customWidth="1"/>
    <col min="732" max="732" width="1" style="102" customWidth="1"/>
    <col min="733" max="733" width="11.7109375" style="102" customWidth="1"/>
    <col min="734" max="734" width="1" style="102" customWidth="1"/>
    <col min="735" max="735" width="12.7109375" style="102" customWidth="1"/>
    <col min="736" max="736" width="1" style="102" customWidth="1"/>
    <col min="737" max="737" width="12.140625" style="102" customWidth="1"/>
    <col min="738" max="738" width="0.140625" style="102" customWidth="1"/>
    <col min="739" max="973" width="9" style="102"/>
    <col min="974" max="975" width="1.7109375" style="102" customWidth="1"/>
    <col min="976" max="976" width="50.140625" style="102" customWidth="1"/>
    <col min="977" max="977" width="7.7109375" style="102" customWidth="1"/>
    <col min="978" max="978" width="1" style="102" customWidth="1"/>
    <col min="979" max="979" width="11.140625" style="102" customWidth="1"/>
    <col min="980" max="980" width="1" style="102" customWidth="1"/>
    <col min="981" max="981" width="13.140625" style="102" customWidth="1"/>
    <col min="982" max="982" width="1" style="102" customWidth="1"/>
    <col min="983" max="983" width="10.7109375" style="102" customWidth="1"/>
    <col min="984" max="984" width="1" style="102" customWidth="1"/>
    <col min="985" max="985" width="11.140625" style="102" customWidth="1"/>
    <col min="986" max="986" width="1" style="102" customWidth="1"/>
    <col min="987" max="987" width="15" style="102" customWidth="1"/>
    <col min="988" max="988" width="1" style="102" customWidth="1"/>
    <col min="989" max="989" width="11.7109375" style="102" customWidth="1"/>
    <col min="990" max="990" width="1" style="102" customWidth="1"/>
    <col min="991" max="991" width="12.7109375" style="102" customWidth="1"/>
    <col min="992" max="992" width="1" style="102" customWidth="1"/>
    <col min="993" max="993" width="12.140625" style="102" customWidth="1"/>
    <col min="994" max="994" width="0.140625" style="102" customWidth="1"/>
    <col min="995" max="1229" width="9" style="102"/>
    <col min="1230" max="1231" width="1.7109375" style="102" customWidth="1"/>
    <col min="1232" max="1232" width="50.140625" style="102" customWidth="1"/>
    <col min="1233" max="1233" width="7.7109375" style="102" customWidth="1"/>
    <col min="1234" max="1234" width="1" style="102" customWidth="1"/>
    <col min="1235" max="1235" width="11.140625" style="102" customWidth="1"/>
    <col min="1236" max="1236" width="1" style="102" customWidth="1"/>
    <col min="1237" max="1237" width="13.140625" style="102" customWidth="1"/>
    <col min="1238" max="1238" width="1" style="102" customWidth="1"/>
    <col min="1239" max="1239" width="10.7109375" style="102" customWidth="1"/>
    <col min="1240" max="1240" width="1" style="102" customWidth="1"/>
    <col min="1241" max="1241" width="11.140625" style="102" customWidth="1"/>
    <col min="1242" max="1242" width="1" style="102" customWidth="1"/>
    <col min="1243" max="1243" width="15" style="102" customWidth="1"/>
    <col min="1244" max="1244" width="1" style="102" customWidth="1"/>
    <col min="1245" max="1245" width="11.7109375" style="102" customWidth="1"/>
    <col min="1246" max="1246" width="1" style="102" customWidth="1"/>
    <col min="1247" max="1247" width="12.7109375" style="102" customWidth="1"/>
    <col min="1248" max="1248" width="1" style="102" customWidth="1"/>
    <col min="1249" max="1249" width="12.140625" style="102" customWidth="1"/>
    <col min="1250" max="1250" width="0.140625" style="102" customWidth="1"/>
    <col min="1251" max="1485" width="9" style="102"/>
    <col min="1486" max="1487" width="1.7109375" style="102" customWidth="1"/>
    <col min="1488" max="1488" width="50.140625" style="102" customWidth="1"/>
    <col min="1489" max="1489" width="7.7109375" style="102" customWidth="1"/>
    <col min="1490" max="1490" width="1" style="102" customWidth="1"/>
    <col min="1491" max="1491" width="11.140625" style="102" customWidth="1"/>
    <col min="1492" max="1492" width="1" style="102" customWidth="1"/>
    <col min="1493" max="1493" width="13.140625" style="102" customWidth="1"/>
    <col min="1494" max="1494" width="1" style="102" customWidth="1"/>
    <col min="1495" max="1495" width="10.7109375" style="102" customWidth="1"/>
    <col min="1496" max="1496" width="1" style="102" customWidth="1"/>
    <col min="1497" max="1497" width="11.140625" style="102" customWidth="1"/>
    <col min="1498" max="1498" width="1" style="102" customWidth="1"/>
    <col min="1499" max="1499" width="15" style="102" customWidth="1"/>
    <col min="1500" max="1500" width="1" style="102" customWidth="1"/>
    <col min="1501" max="1501" width="11.7109375" style="102" customWidth="1"/>
    <col min="1502" max="1502" width="1" style="102" customWidth="1"/>
    <col min="1503" max="1503" width="12.7109375" style="102" customWidth="1"/>
    <col min="1504" max="1504" width="1" style="102" customWidth="1"/>
    <col min="1505" max="1505" width="12.140625" style="102" customWidth="1"/>
    <col min="1506" max="1506" width="0.140625" style="102" customWidth="1"/>
    <col min="1507" max="1741" width="9" style="102"/>
    <col min="1742" max="1743" width="1.7109375" style="102" customWidth="1"/>
    <col min="1744" max="1744" width="50.140625" style="102" customWidth="1"/>
    <col min="1745" max="1745" width="7.7109375" style="102" customWidth="1"/>
    <col min="1746" max="1746" width="1" style="102" customWidth="1"/>
    <col min="1747" max="1747" width="11.140625" style="102" customWidth="1"/>
    <col min="1748" max="1748" width="1" style="102" customWidth="1"/>
    <col min="1749" max="1749" width="13.140625" style="102" customWidth="1"/>
    <col min="1750" max="1750" width="1" style="102" customWidth="1"/>
    <col min="1751" max="1751" width="10.7109375" style="102" customWidth="1"/>
    <col min="1752" max="1752" width="1" style="102" customWidth="1"/>
    <col min="1753" max="1753" width="11.140625" style="102" customWidth="1"/>
    <col min="1754" max="1754" width="1" style="102" customWidth="1"/>
    <col min="1755" max="1755" width="15" style="102" customWidth="1"/>
    <col min="1756" max="1756" width="1" style="102" customWidth="1"/>
    <col min="1757" max="1757" width="11.7109375" style="102" customWidth="1"/>
    <col min="1758" max="1758" width="1" style="102" customWidth="1"/>
    <col min="1759" max="1759" width="12.7109375" style="102" customWidth="1"/>
    <col min="1760" max="1760" width="1" style="102" customWidth="1"/>
    <col min="1761" max="1761" width="12.140625" style="102" customWidth="1"/>
    <col min="1762" max="1762" width="0.140625" style="102" customWidth="1"/>
    <col min="1763" max="1997" width="9" style="102"/>
    <col min="1998" max="1999" width="1.7109375" style="102" customWidth="1"/>
    <col min="2000" max="2000" width="50.140625" style="102" customWidth="1"/>
    <col min="2001" max="2001" width="7.7109375" style="102" customWidth="1"/>
    <col min="2002" max="2002" width="1" style="102" customWidth="1"/>
    <col min="2003" max="2003" width="11.140625" style="102" customWidth="1"/>
    <col min="2004" max="2004" width="1" style="102" customWidth="1"/>
    <col min="2005" max="2005" width="13.140625" style="102" customWidth="1"/>
    <col min="2006" max="2006" width="1" style="102" customWidth="1"/>
    <col min="2007" max="2007" width="10.7109375" style="102" customWidth="1"/>
    <col min="2008" max="2008" width="1" style="102" customWidth="1"/>
    <col min="2009" max="2009" width="11.140625" style="102" customWidth="1"/>
    <col min="2010" max="2010" width="1" style="102" customWidth="1"/>
    <col min="2011" max="2011" width="15" style="102" customWidth="1"/>
    <col min="2012" max="2012" width="1" style="102" customWidth="1"/>
    <col min="2013" max="2013" width="11.7109375" style="102" customWidth="1"/>
    <col min="2014" max="2014" width="1" style="102" customWidth="1"/>
    <col min="2015" max="2015" width="12.7109375" style="102" customWidth="1"/>
    <col min="2016" max="2016" width="1" style="102" customWidth="1"/>
    <col min="2017" max="2017" width="12.140625" style="102" customWidth="1"/>
    <col min="2018" max="2018" width="0.140625" style="102" customWidth="1"/>
    <col min="2019" max="2253" width="9" style="102"/>
    <col min="2254" max="2255" width="1.7109375" style="102" customWidth="1"/>
    <col min="2256" max="2256" width="50.140625" style="102" customWidth="1"/>
    <col min="2257" max="2257" width="7.7109375" style="102" customWidth="1"/>
    <col min="2258" max="2258" width="1" style="102" customWidth="1"/>
    <col min="2259" max="2259" width="11.140625" style="102" customWidth="1"/>
    <col min="2260" max="2260" width="1" style="102" customWidth="1"/>
    <col min="2261" max="2261" width="13.140625" style="102" customWidth="1"/>
    <col min="2262" max="2262" width="1" style="102" customWidth="1"/>
    <col min="2263" max="2263" width="10.7109375" style="102" customWidth="1"/>
    <col min="2264" max="2264" width="1" style="102" customWidth="1"/>
    <col min="2265" max="2265" width="11.140625" style="102" customWidth="1"/>
    <col min="2266" max="2266" width="1" style="102" customWidth="1"/>
    <col min="2267" max="2267" width="15" style="102" customWidth="1"/>
    <col min="2268" max="2268" width="1" style="102" customWidth="1"/>
    <col min="2269" max="2269" width="11.7109375" style="102" customWidth="1"/>
    <col min="2270" max="2270" width="1" style="102" customWidth="1"/>
    <col min="2271" max="2271" width="12.7109375" style="102" customWidth="1"/>
    <col min="2272" max="2272" width="1" style="102" customWidth="1"/>
    <col min="2273" max="2273" width="12.140625" style="102" customWidth="1"/>
    <col min="2274" max="2274" width="0.140625" style="102" customWidth="1"/>
    <col min="2275" max="2509" width="9" style="102"/>
    <col min="2510" max="2511" width="1.7109375" style="102" customWidth="1"/>
    <col min="2512" max="2512" width="50.140625" style="102" customWidth="1"/>
    <col min="2513" max="2513" width="7.7109375" style="102" customWidth="1"/>
    <col min="2514" max="2514" width="1" style="102" customWidth="1"/>
    <col min="2515" max="2515" width="11.140625" style="102" customWidth="1"/>
    <col min="2516" max="2516" width="1" style="102" customWidth="1"/>
    <col min="2517" max="2517" width="13.140625" style="102" customWidth="1"/>
    <col min="2518" max="2518" width="1" style="102" customWidth="1"/>
    <col min="2519" max="2519" width="10.7109375" style="102" customWidth="1"/>
    <col min="2520" max="2520" width="1" style="102" customWidth="1"/>
    <col min="2521" max="2521" width="11.140625" style="102" customWidth="1"/>
    <col min="2522" max="2522" width="1" style="102" customWidth="1"/>
    <col min="2523" max="2523" width="15" style="102" customWidth="1"/>
    <col min="2524" max="2524" width="1" style="102" customWidth="1"/>
    <col min="2525" max="2525" width="11.7109375" style="102" customWidth="1"/>
    <col min="2526" max="2526" width="1" style="102" customWidth="1"/>
    <col min="2527" max="2527" width="12.7109375" style="102" customWidth="1"/>
    <col min="2528" max="2528" width="1" style="102" customWidth="1"/>
    <col min="2529" max="2529" width="12.140625" style="102" customWidth="1"/>
    <col min="2530" max="2530" width="0.140625" style="102" customWidth="1"/>
    <col min="2531" max="2765" width="9" style="102"/>
    <col min="2766" max="2767" width="1.7109375" style="102" customWidth="1"/>
    <col min="2768" max="2768" width="50.140625" style="102" customWidth="1"/>
    <col min="2769" max="2769" width="7.7109375" style="102" customWidth="1"/>
    <col min="2770" max="2770" width="1" style="102" customWidth="1"/>
    <col min="2771" max="2771" width="11.140625" style="102" customWidth="1"/>
    <col min="2772" max="2772" width="1" style="102" customWidth="1"/>
    <col min="2773" max="2773" width="13.140625" style="102" customWidth="1"/>
    <col min="2774" max="2774" width="1" style="102" customWidth="1"/>
    <col min="2775" max="2775" width="10.7109375" style="102" customWidth="1"/>
    <col min="2776" max="2776" width="1" style="102" customWidth="1"/>
    <col min="2777" max="2777" width="11.140625" style="102" customWidth="1"/>
    <col min="2778" max="2778" width="1" style="102" customWidth="1"/>
    <col min="2779" max="2779" width="15" style="102" customWidth="1"/>
    <col min="2780" max="2780" width="1" style="102" customWidth="1"/>
    <col min="2781" max="2781" width="11.7109375" style="102" customWidth="1"/>
    <col min="2782" max="2782" width="1" style="102" customWidth="1"/>
    <col min="2783" max="2783" width="12.7109375" style="102" customWidth="1"/>
    <col min="2784" max="2784" width="1" style="102" customWidth="1"/>
    <col min="2785" max="2785" width="12.140625" style="102" customWidth="1"/>
    <col min="2786" max="2786" width="0.140625" style="102" customWidth="1"/>
    <col min="2787" max="3021" width="9" style="102"/>
    <col min="3022" max="3023" width="1.7109375" style="102" customWidth="1"/>
    <col min="3024" max="3024" width="50.140625" style="102" customWidth="1"/>
    <col min="3025" max="3025" width="7.7109375" style="102" customWidth="1"/>
    <col min="3026" max="3026" width="1" style="102" customWidth="1"/>
    <col min="3027" max="3027" width="11.140625" style="102" customWidth="1"/>
    <col min="3028" max="3028" width="1" style="102" customWidth="1"/>
    <col min="3029" max="3029" width="13.140625" style="102" customWidth="1"/>
    <col min="3030" max="3030" width="1" style="102" customWidth="1"/>
    <col min="3031" max="3031" width="10.7109375" style="102" customWidth="1"/>
    <col min="3032" max="3032" width="1" style="102" customWidth="1"/>
    <col min="3033" max="3033" width="11.140625" style="102" customWidth="1"/>
    <col min="3034" max="3034" width="1" style="102" customWidth="1"/>
    <col min="3035" max="3035" width="15" style="102" customWidth="1"/>
    <col min="3036" max="3036" width="1" style="102" customWidth="1"/>
    <col min="3037" max="3037" width="11.7109375" style="102" customWidth="1"/>
    <col min="3038" max="3038" width="1" style="102" customWidth="1"/>
    <col min="3039" max="3039" width="12.7109375" style="102" customWidth="1"/>
    <col min="3040" max="3040" width="1" style="102" customWidth="1"/>
    <col min="3041" max="3041" width="12.140625" style="102" customWidth="1"/>
    <col min="3042" max="3042" width="0.140625" style="102" customWidth="1"/>
    <col min="3043" max="3277" width="9" style="102"/>
    <col min="3278" max="3279" width="1.7109375" style="102" customWidth="1"/>
    <col min="3280" max="3280" width="50.140625" style="102" customWidth="1"/>
    <col min="3281" max="3281" width="7.7109375" style="102" customWidth="1"/>
    <col min="3282" max="3282" width="1" style="102" customWidth="1"/>
    <col min="3283" max="3283" width="11.140625" style="102" customWidth="1"/>
    <col min="3284" max="3284" width="1" style="102" customWidth="1"/>
    <col min="3285" max="3285" width="13.140625" style="102" customWidth="1"/>
    <col min="3286" max="3286" width="1" style="102" customWidth="1"/>
    <col min="3287" max="3287" width="10.7109375" style="102" customWidth="1"/>
    <col min="3288" max="3288" width="1" style="102" customWidth="1"/>
    <col min="3289" max="3289" width="11.140625" style="102" customWidth="1"/>
    <col min="3290" max="3290" width="1" style="102" customWidth="1"/>
    <col min="3291" max="3291" width="15" style="102" customWidth="1"/>
    <col min="3292" max="3292" width="1" style="102" customWidth="1"/>
    <col min="3293" max="3293" width="11.7109375" style="102" customWidth="1"/>
    <col min="3294" max="3294" width="1" style="102" customWidth="1"/>
    <col min="3295" max="3295" width="12.7109375" style="102" customWidth="1"/>
    <col min="3296" max="3296" width="1" style="102" customWidth="1"/>
    <col min="3297" max="3297" width="12.140625" style="102" customWidth="1"/>
    <col min="3298" max="3298" width="0.140625" style="102" customWidth="1"/>
    <col min="3299" max="3533" width="9" style="102"/>
    <col min="3534" max="3535" width="1.7109375" style="102" customWidth="1"/>
    <col min="3536" max="3536" width="50.140625" style="102" customWidth="1"/>
    <col min="3537" max="3537" width="7.7109375" style="102" customWidth="1"/>
    <col min="3538" max="3538" width="1" style="102" customWidth="1"/>
    <col min="3539" max="3539" width="11.140625" style="102" customWidth="1"/>
    <col min="3540" max="3540" width="1" style="102" customWidth="1"/>
    <col min="3541" max="3541" width="13.140625" style="102" customWidth="1"/>
    <col min="3542" max="3542" width="1" style="102" customWidth="1"/>
    <col min="3543" max="3543" width="10.7109375" style="102" customWidth="1"/>
    <col min="3544" max="3544" width="1" style="102" customWidth="1"/>
    <col min="3545" max="3545" width="11.140625" style="102" customWidth="1"/>
    <col min="3546" max="3546" width="1" style="102" customWidth="1"/>
    <col min="3547" max="3547" width="15" style="102" customWidth="1"/>
    <col min="3548" max="3548" width="1" style="102" customWidth="1"/>
    <col min="3549" max="3549" width="11.7109375" style="102" customWidth="1"/>
    <col min="3550" max="3550" width="1" style="102" customWidth="1"/>
    <col min="3551" max="3551" width="12.7109375" style="102" customWidth="1"/>
    <col min="3552" max="3552" width="1" style="102" customWidth="1"/>
    <col min="3553" max="3553" width="12.140625" style="102" customWidth="1"/>
    <col min="3554" max="3554" width="0.140625" style="102" customWidth="1"/>
    <col min="3555" max="3789" width="9" style="102"/>
    <col min="3790" max="3791" width="1.7109375" style="102" customWidth="1"/>
    <col min="3792" max="3792" width="50.140625" style="102" customWidth="1"/>
    <col min="3793" max="3793" width="7.7109375" style="102" customWidth="1"/>
    <col min="3794" max="3794" width="1" style="102" customWidth="1"/>
    <col min="3795" max="3795" width="11.140625" style="102" customWidth="1"/>
    <col min="3796" max="3796" width="1" style="102" customWidth="1"/>
    <col min="3797" max="3797" width="13.140625" style="102" customWidth="1"/>
    <col min="3798" max="3798" width="1" style="102" customWidth="1"/>
    <col min="3799" max="3799" width="10.7109375" style="102" customWidth="1"/>
    <col min="3800" max="3800" width="1" style="102" customWidth="1"/>
    <col min="3801" max="3801" width="11.140625" style="102" customWidth="1"/>
    <col min="3802" max="3802" width="1" style="102" customWidth="1"/>
    <col min="3803" max="3803" width="15" style="102" customWidth="1"/>
    <col min="3804" max="3804" width="1" style="102" customWidth="1"/>
    <col min="3805" max="3805" width="11.7109375" style="102" customWidth="1"/>
    <col min="3806" max="3806" width="1" style="102" customWidth="1"/>
    <col min="3807" max="3807" width="12.7109375" style="102" customWidth="1"/>
    <col min="3808" max="3808" width="1" style="102" customWidth="1"/>
    <col min="3809" max="3809" width="12.140625" style="102" customWidth="1"/>
    <col min="3810" max="3810" width="0.140625" style="102" customWidth="1"/>
    <col min="3811" max="4045" width="9" style="102"/>
    <col min="4046" max="4047" width="1.7109375" style="102" customWidth="1"/>
    <col min="4048" max="4048" width="50.140625" style="102" customWidth="1"/>
    <col min="4049" max="4049" width="7.7109375" style="102" customWidth="1"/>
    <col min="4050" max="4050" width="1" style="102" customWidth="1"/>
    <col min="4051" max="4051" width="11.140625" style="102" customWidth="1"/>
    <col min="4052" max="4052" width="1" style="102" customWidth="1"/>
    <col min="4053" max="4053" width="13.140625" style="102" customWidth="1"/>
    <col min="4054" max="4054" width="1" style="102" customWidth="1"/>
    <col min="4055" max="4055" width="10.7109375" style="102" customWidth="1"/>
    <col min="4056" max="4056" width="1" style="102" customWidth="1"/>
    <col min="4057" max="4057" width="11.140625" style="102" customWidth="1"/>
    <col min="4058" max="4058" width="1" style="102" customWidth="1"/>
    <col min="4059" max="4059" width="15" style="102" customWidth="1"/>
    <col min="4060" max="4060" width="1" style="102" customWidth="1"/>
    <col min="4061" max="4061" width="11.7109375" style="102" customWidth="1"/>
    <col min="4062" max="4062" width="1" style="102" customWidth="1"/>
    <col min="4063" max="4063" width="12.7109375" style="102" customWidth="1"/>
    <col min="4064" max="4064" width="1" style="102" customWidth="1"/>
    <col min="4065" max="4065" width="12.140625" style="102" customWidth="1"/>
    <col min="4066" max="4066" width="0.140625" style="102" customWidth="1"/>
    <col min="4067" max="4301" width="9" style="102"/>
    <col min="4302" max="4303" width="1.7109375" style="102" customWidth="1"/>
    <col min="4304" max="4304" width="50.140625" style="102" customWidth="1"/>
    <col min="4305" max="4305" width="7.7109375" style="102" customWidth="1"/>
    <col min="4306" max="4306" width="1" style="102" customWidth="1"/>
    <col min="4307" max="4307" width="11.140625" style="102" customWidth="1"/>
    <col min="4308" max="4308" width="1" style="102" customWidth="1"/>
    <col min="4309" max="4309" width="13.140625" style="102" customWidth="1"/>
    <col min="4310" max="4310" width="1" style="102" customWidth="1"/>
    <col min="4311" max="4311" width="10.7109375" style="102" customWidth="1"/>
    <col min="4312" max="4312" width="1" style="102" customWidth="1"/>
    <col min="4313" max="4313" width="11.140625" style="102" customWidth="1"/>
    <col min="4314" max="4314" width="1" style="102" customWidth="1"/>
    <col min="4315" max="4315" width="15" style="102" customWidth="1"/>
    <col min="4316" max="4316" width="1" style="102" customWidth="1"/>
    <col min="4317" max="4317" width="11.7109375" style="102" customWidth="1"/>
    <col min="4318" max="4318" width="1" style="102" customWidth="1"/>
    <col min="4319" max="4319" width="12.7109375" style="102" customWidth="1"/>
    <col min="4320" max="4320" width="1" style="102" customWidth="1"/>
    <col min="4321" max="4321" width="12.140625" style="102" customWidth="1"/>
    <col min="4322" max="4322" width="0.140625" style="102" customWidth="1"/>
    <col min="4323" max="4557" width="9" style="102"/>
    <col min="4558" max="4559" width="1.7109375" style="102" customWidth="1"/>
    <col min="4560" max="4560" width="50.140625" style="102" customWidth="1"/>
    <col min="4561" max="4561" width="7.7109375" style="102" customWidth="1"/>
    <col min="4562" max="4562" width="1" style="102" customWidth="1"/>
    <col min="4563" max="4563" width="11.140625" style="102" customWidth="1"/>
    <col min="4564" max="4564" width="1" style="102" customWidth="1"/>
    <col min="4565" max="4565" width="13.140625" style="102" customWidth="1"/>
    <col min="4566" max="4566" width="1" style="102" customWidth="1"/>
    <col min="4567" max="4567" width="10.7109375" style="102" customWidth="1"/>
    <col min="4568" max="4568" width="1" style="102" customWidth="1"/>
    <col min="4569" max="4569" width="11.140625" style="102" customWidth="1"/>
    <col min="4570" max="4570" width="1" style="102" customWidth="1"/>
    <col min="4571" max="4571" width="15" style="102" customWidth="1"/>
    <col min="4572" max="4572" width="1" style="102" customWidth="1"/>
    <col min="4573" max="4573" width="11.7109375" style="102" customWidth="1"/>
    <col min="4574" max="4574" width="1" style="102" customWidth="1"/>
    <col min="4575" max="4575" width="12.7109375" style="102" customWidth="1"/>
    <col min="4576" max="4576" width="1" style="102" customWidth="1"/>
    <col min="4577" max="4577" width="12.140625" style="102" customWidth="1"/>
    <col min="4578" max="4578" width="0.140625" style="102" customWidth="1"/>
    <col min="4579" max="4813" width="9" style="102"/>
    <col min="4814" max="4815" width="1.7109375" style="102" customWidth="1"/>
    <col min="4816" max="4816" width="50.140625" style="102" customWidth="1"/>
    <col min="4817" max="4817" width="7.7109375" style="102" customWidth="1"/>
    <col min="4818" max="4818" width="1" style="102" customWidth="1"/>
    <col min="4819" max="4819" width="11.140625" style="102" customWidth="1"/>
    <col min="4820" max="4820" width="1" style="102" customWidth="1"/>
    <col min="4821" max="4821" width="13.140625" style="102" customWidth="1"/>
    <col min="4822" max="4822" width="1" style="102" customWidth="1"/>
    <col min="4823" max="4823" width="10.7109375" style="102" customWidth="1"/>
    <col min="4824" max="4824" width="1" style="102" customWidth="1"/>
    <col min="4825" max="4825" width="11.140625" style="102" customWidth="1"/>
    <col min="4826" max="4826" width="1" style="102" customWidth="1"/>
    <col min="4827" max="4827" width="15" style="102" customWidth="1"/>
    <col min="4828" max="4828" width="1" style="102" customWidth="1"/>
    <col min="4829" max="4829" width="11.7109375" style="102" customWidth="1"/>
    <col min="4830" max="4830" width="1" style="102" customWidth="1"/>
    <col min="4831" max="4831" width="12.7109375" style="102" customWidth="1"/>
    <col min="4832" max="4832" width="1" style="102" customWidth="1"/>
    <col min="4833" max="4833" width="12.140625" style="102" customWidth="1"/>
    <col min="4834" max="4834" width="0.140625" style="102" customWidth="1"/>
    <col min="4835" max="5069" width="9" style="102"/>
    <col min="5070" max="5071" width="1.7109375" style="102" customWidth="1"/>
    <col min="5072" max="5072" width="50.140625" style="102" customWidth="1"/>
    <col min="5073" max="5073" width="7.7109375" style="102" customWidth="1"/>
    <col min="5074" max="5074" width="1" style="102" customWidth="1"/>
    <col min="5075" max="5075" width="11.140625" style="102" customWidth="1"/>
    <col min="5076" max="5076" width="1" style="102" customWidth="1"/>
    <col min="5077" max="5077" width="13.140625" style="102" customWidth="1"/>
    <col min="5078" max="5078" width="1" style="102" customWidth="1"/>
    <col min="5079" max="5079" width="10.7109375" style="102" customWidth="1"/>
    <col min="5080" max="5080" width="1" style="102" customWidth="1"/>
    <col min="5081" max="5081" width="11.140625" style="102" customWidth="1"/>
    <col min="5082" max="5082" width="1" style="102" customWidth="1"/>
    <col min="5083" max="5083" width="15" style="102" customWidth="1"/>
    <col min="5084" max="5084" width="1" style="102" customWidth="1"/>
    <col min="5085" max="5085" width="11.7109375" style="102" customWidth="1"/>
    <col min="5086" max="5086" width="1" style="102" customWidth="1"/>
    <col min="5087" max="5087" width="12.7109375" style="102" customWidth="1"/>
    <col min="5088" max="5088" width="1" style="102" customWidth="1"/>
    <col min="5089" max="5089" width="12.140625" style="102" customWidth="1"/>
    <col min="5090" max="5090" width="0.140625" style="102" customWidth="1"/>
    <col min="5091" max="5325" width="9" style="102"/>
    <col min="5326" max="5327" width="1.7109375" style="102" customWidth="1"/>
    <col min="5328" max="5328" width="50.140625" style="102" customWidth="1"/>
    <col min="5329" max="5329" width="7.7109375" style="102" customWidth="1"/>
    <col min="5330" max="5330" width="1" style="102" customWidth="1"/>
    <col min="5331" max="5331" width="11.140625" style="102" customWidth="1"/>
    <col min="5332" max="5332" width="1" style="102" customWidth="1"/>
    <col min="5333" max="5333" width="13.140625" style="102" customWidth="1"/>
    <col min="5334" max="5334" width="1" style="102" customWidth="1"/>
    <col min="5335" max="5335" width="10.7109375" style="102" customWidth="1"/>
    <col min="5336" max="5336" width="1" style="102" customWidth="1"/>
    <col min="5337" max="5337" width="11.140625" style="102" customWidth="1"/>
    <col min="5338" max="5338" width="1" style="102" customWidth="1"/>
    <col min="5339" max="5339" width="15" style="102" customWidth="1"/>
    <col min="5340" max="5340" width="1" style="102" customWidth="1"/>
    <col min="5341" max="5341" width="11.7109375" style="102" customWidth="1"/>
    <col min="5342" max="5342" width="1" style="102" customWidth="1"/>
    <col min="5343" max="5343" width="12.7109375" style="102" customWidth="1"/>
    <col min="5344" max="5344" width="1" style="102" customWidth="1"/>
    <col min="5345" max="5345" width="12.140625" style="102" customWidth="1"/>
    <col min="5346" max="5346" width="0.140625" style="102" customWidth="1"/>
    <col min="5347" max="5581" width="9" style="102"/>
    <col min="5582" max="5583" width="1.7109375" style="102" customWidth="1"/>
    <col min="5584" max="5584" width="50.140625" style="102" customWidth="1"/>
    <col min="5585" max="5585" width="7.7109375" style="102" customWidth="1"/>
    <col min="5586" max="5586" width="1" style="102" customWidth="1"/>
    <col min="5587" max="5587" width="11.140625" style="102" customWidth="1"/>
    <col min="5588" max="5588" width="1" style="102" customWidth="1"/>
    <col min="5589" max="5589" width="13.140625" style="102" customWidth="1"/>
    <col min="5590" max="5590" width="1" style="102" customWidth="1"/>
    <col min="5591" max="5591" width="10.7109375" style="102" customWidth="1"/>
    <col min="5592" max="5592" width="1" style="102" customWidth="1"/>
    <col min="5593" max="5593" width="11.140625" style="102" customWidth="1"/>
    <col min="5594" max="5594" width="1" style="102" customWidth="1"/>
    <col min="5595" max="5595" width="15" style="102" customWidth="1"/>
    <col min="5596" max="5596" width="1" style="102" customWidth="1"/>
    <col min="5597" max="5597" width="11.7109375" style="102" customWidth="1"/>
    <col min="5598" max="5598" width="1" style="102" customWidth="1"/>
    <col min="5599" max="5599" width="12.7109375" style="102" customWidth="1"/>
    <col min="5600" max="5600" width="1" style="102" customWidth="1"/>
    <col min="5601" max="5601" width="12.140625" style="102" customWidth="1"/>
    <col min="5602" max="5602" width="0.140625" style="102" customWidth="1"/>
    <col min="5603" max="5837" width="9" style="102"/>
    <col min="5838" max="5839" width="1.7109375" style="102" customWidth="1"/>
    <col min="5840" max="5840" width="50.140625" style="102" customWidth="1"/>
    <col min="5841" max="5841" width="7.7109375" style="102" customWidth="1"/>
    <col min="5842" max="5842" width="1" style="102" customWidth="1"/>
    <col min="5843" max="5843" width="11.140625" style="102" customWidth="1"/>
    <col min="5844" max="5844" width="1" style="102" customWidth="1"/>
    <col min="5845" max="5845" width="13.140625" style="102" customWidth="1"/>
    <col min="5846" max="5846" width="1" style="102" customWidth="1"/>
    <col min="5847" max="5847" width="10.7109375" style="102" customWidth="1"/>
    <col min="5848" max="5848" width="1" style="102" customWidth="1"/>
    <col min="5849" max="5849" width="11.140625" style="102" customWidth="1"/>
    <col min="5850" max="5850" width="1" style="102" customWidth="1"/>
    <col min="5851" max="5851" width="15" style="102" customWidth="1"/>
    <col min="5852" max="5852" width="1" style="102" customWidth="1"/>
    <col min="5853" max="5853" width="11.7109375" style="102" customWidth="1"/>
    <col min="5854" max="5854" width="1" style="102" customWidth="1"/>
    <col min="5855" max="5855" width="12.7109375" style="102" customWidth="1"/>
    <col min="5856" max="5856" width="1" style="102" customWidth="1"/>
    <col min="5857" max="5857" width="12.140625" style="102" customWidth="1"/>
    <col min="5858" max="5858" width="0.140625" style="102" customWidth="1"/>
    <col min="5859" max="6093" width="9" style="102"/>
    <col min="6094" max="6095" width="1.7109375" style="102" customWidth="1"/>
    <col min="6096" max="6096" width="50.140625" style="102" customWidth="1"/>
    <col min="6097" max="6097" width="7.7109375" style="102" customWidth="1"/>
    <col min="6098" max="6098" width="1" style="102" customWidth="1"/>
    <col min="6099" max="6099" width="11.140625" style="102" customWidth="1"/>
    <col min="6100" max="6100" width="1" style="102" customWidth="1"/>
    <col min="6101" max="6101" width="13.140625" style="102" customWidth="1"/>
    <col min="6102" max="6102" width="1" style="102" customWidth="1"/>
    <col min="6103" max="6103" width="10.7109375" style="102" customWidth="1"/>
    <col min="6104" max="6104" width="1" style="102" customWidth="1"/>
    <col min="6105" max="6105" width="11.140625" style="102" customWidth="1"/>
    <col min="6106" max="6106" width="1" style="102" customWidth="1"/>
    <col min="6107" max="6107" width="15" style="102" customWidth="1"/>
    <col min="6108" max="6108" width="1" style="102" customWidth="1"/>
    <col min="6109" max="6109" width="11.7109375" style="102" customWidth="1"/>
    <col min="6110" max="6110" width="1" style="102" customWidth="1"/>
    <col min="6111" max="6111" width="12.7109375" style="102" customWidth="1"/>
    <col min="6112" max="6112" width="1" style="102" customWidth="1"/>
    <col min="6113" max="6113" width="12.140625" style="102" customWidth="1"/>
    <col min="6114" max="6114" width="0.140625" style="102" customWidth="1"/>
    <col min="6115" max="6349" width="9" style="102"/>
    <col min="6350" max="6351" width="1.7109375" style="102" customWidth="1"/>
    <col min="6352" max="6352" width="50.140625" style="102" customWidth="1"/>
    <col min="6353" max="6353" width="7.7109375" style="102" customWidth="1"/>
    <col min="6354" max="6354" width="1" style="102" customWidth="1"/>
    <col min="6355" max="6355" width="11.140625" style="102" customWidth="1"/>
    <col min="6356" max="6356" width="1" style="102" customWidth="1"/>
    <col min="6357" max="6357" width="13.140625" style="102" customWidth="1"/>
    <col min="6358" max="6358" width="1" style="102" customWidth="1"/>
    <col min="6359" max="6359" width="10.7109375" style="102" customWidth="1"/>
    <col min="6360" max="6360" width="1" style="102" customWidth="1"/>
    <col min="6361" max="6361" width="11.140625" style="102" customWidth="1"/>
    <col min="6362" max="6362" width="1" style="102" customWidth="1"/>
    <col min="6363" max="6363" width="15" style="102" customWidth="1"/>
    <col min="6364" max="6364" width="1" style="102" customWidth="1"/>
    <col min="6365" max="6365" width="11.7109375" style="102" customWidth="1"/>
    <col min="6366" max="6366" width="1" style="102" customWidth="1"/>
    <col min="6367" max="6367" width="12.7109375" style="102" customWidth="1"/>
    <col min="6368" max="6368" width="1" style="102" customWidth="1"/>
    <col min="6369" max="6369" width="12.140625" style="102" customWidth="1"/>
    <col min="6370" max="6370" width="0.140625" style="102" customWidth="1"/>
    <col min="6371" max="6605" width="9" style="102"/>
    <col min="6606" max="6607" width="1.7109375" style="102" customWidth="1"/>
    <col min="6608" max="6608" width="50.140625" style="102" customWidth="1"/>
    <col min="6609" max="6609" width="7.7109375" style="102" customWidth="1"/>
    <col min="6610" max="6610" width="1" style="102" customWidth="1"/>
    <col min="6611" max="6611" width="11.140625" style="102" customWidth="1"/>
    <col min="6612" max="6612" width="1" style="102" customWidth="1"/>
    <col min="6613" max="6613" width="13.140625" style="102" customWidth="1"/>
    <col min="6614" max="6614" width="1" style="102" customWidth="1"/>
    <col min="6615" max="6615" width="10.7109375" style="102" customWidth="1"/>
    <col min="6616" max="6616" width="1" style="102" customWidth="1"/>
    <col min="6617" max="6617" width="11.140625" style="102" customWidth="1"/>
    <col min="6618" max="6618" width="1" style="102" customWidth="1"/>
    <col min="6619" max="6619" width="15" style="102" customWidth="1"/>
    <col min="6620" max="6620" width="1" style="102" customWidth="1"/>
    <col min="6621" max="6621" width="11.7109375" style="102" customWidth="1"/>
    <col min="6622" max="6622" width="1" style="102" customWidth="1"/>
    <col min="6623" max="6623" width="12.7109375" style="102" customWidth="1"/>
    <col min="6624" max="6624" width="1" style="102" customWidth="1"/>
    <col min="6625" max="6625" width="12.140625" style="102" customWidth="1"/>
    <col min="6626" max="6626" width="0.140625" style="102" customWidth="1"/>
    <col min="6627" max="6861" width="9" style="102"/>
    <col min="6862" max="6863" width="1.7109375" style="102" customWidth="1"/>
    <col min="6864" max="6864" width="50.140625" style="102" customWidth="1"/>
    <col min="6865" max="6865" width="7.7109375" style="102" customWidth="1"/>
    <col min="6866" max="6866" width="1" style="102" customWidth="1"/>
    <col min="6867" max="6867" width="11.140625" style="102" customWidth="1"/>
    <col min="6868" max="6868" width="1" style="102" customWidth="1"/>
    <col min="6869" max="6869" width="13.140625" style="102" customWidth="1"/>
    <col min="6870" max="6870" width="1" style="102" customWidth="1"/>
    <col min="6871" max="6871" width="10.7109375" style="102" customWidth="1"/>
    <col min="6872" max="6872" width="1" style="102" customWidth="1"/>
    <col min="6873" max="6873" width="11.140625" style="102" customWidth="1"/>
    <col min="6874" max="6874" width="1" style="102" customWidth="1"/>
    <col min="6875" max="6875" width="15" style="102" customWidth="1"/>
    <col min="6876" max="6876" width="1" style="102" customWidth="1"/>
    <col min="6877" max="6877" width="11.7109375" style="102" customWidth="1"/>
    <col min="6878" max="6878" width="1" style="102" customWidth="1"/>
    <col min="6879" max="6879" width="12.7109375" style="102" customWidth="1"/>
    <col min="6880" max="6880" width="1" style="102" customWidth="1"/>
    <col min="6881" max="6881" width="12.140625" style="102" customWidth="1"/>
    <col min="6882" max="6882" width="0.140625" style="102" customWidth="1"/>
    <col min="6883" max="7117" width="9" style="102"/>
    <col min="7118" max="7119" width="1.7109375" style="102" customWidth="1"/>
    <col min="7120" max="7120" width="50.140625" style="102" customWidth="1"/>
    <col min="7121" max="7121" width="7.7109375" style="102" customWidth="1"/>
    <col min="7122" max="7122" width="1" style="102" customWidth="1"/>
    <col min="7123" max="7123" width="11.140625" style="102" customWidth="1"/>
    <col min="7124" max="7124" width="1" style="102" customWidth="1"/>
    <col min="7125" max="7125" width="13.140625" style="102" customWidth="1"/>
    <col min="7126" max="7126" width="1" style="102" customWidth="1"/>
    <col min="7127" max="7127" width="10.7109375" style="102" customWidth="1"/>
    <col min="7128" max="7128" width="1" style="102" customWidth="1"/>
    <col min="7129" max="7129" width="11.140625" style="102" customWidth="1"/>
    <col min="7130" max="7130" width="1" style="102" customWidth="1"/>
    <col min="7131" max="7131" width="15" style="102" customWidth="1"/>
    <col min="7132" max="7132" width="1" style="102" customWidth="1"/>
    <col min="7133" max="7133" width="11.7109375" style="102" customWidth="1"/>
    <col min="7134" max="7134" width="1" style="102" customWidth="1"/>
    <col min="7135" max="7135" width="12.7109375" style="102" customWidth="1"/>
    <col min="7136" max="7136" width="1" style="102" customWidth="1"/>
    <col min="7137" max="7137" width="12.140625" style="102" customWidth="1"/>
    <col min="7138" max="7138" width="0.140625" style="102" customWidth="1"/>
    <col min="7139" max="7373" width="9" style="102"/>
    <col min="7374" max="7375" width="1.7109375" style="102" customWidth="1"/>
    <col min="7376" max="7376" width="50.140625" style="102" customWidth="1"/>
    <col min="7377" max="7377" width="7.7109375" style="102" customWidth="1"/>
    <col min="7378" max="7378" width="1" style="102" customWidth="1"/>
    <col min="7379" max="7379" width="11.140625" style="102" customWidth="1"/>
    <col min="7380" max="7380" width="1" style="102" customWidth="1"/>
    <col min="7381" max="7381" width="13.140625" style="102" customWidth="1"/>
    <col min="7382" max="7382" width="1" style="102" customWidth="1"/>
    <col min="7383" max="7383" width="10.7109375" style="102" customWidth="1"/>
    <col min="7384" max="7384" width="1" style="102" customWidth="1"/>
    <col min="7385" max="7385" width="11.140625" style="102" customWidth="1"/>
    <col min="7386" max="7386" width="1" style="102" customWidth="1"/>
    <col min="7387" max="7387" width="15" style="102" customWidth="1"/>
    <col min="7388" max="7388" width="1" style="102" customWidth="1"/>
    <col min="7389" max="7389" width="11.7109375" style="102" customWidth="1"/>
    <col min="7390" max="7390" width="1" style="102" customWidth="1"/>
    <col min="7391" max="7391" width="12.7109375" style="102" customWidth="1"/>
    <col min="7392" max="7392" width="1" style="102" customWidth="1"/>
    <col min="7393" max="7393" width="12.140625" style="102" customWidth="1"/>
    <col min="7394" max="7394" width="0.140625" style="102" customWidth="1"/>
    <col min="7395" max="7629" width="9" style="102"/>
    <col min="7630" max="7631" width="1.7109375" style="102" customWidth="1"/>
    <col min="7632" max="7632" width="50.140625" style="102" customWidth="1"/>
    <col min="7633" max="7633" width="7.7109375" style="102" customWidth="1"/>
    <col min="7634" max="7634" width="1" style="102" customWidth="1"/>
    <col min="7635" max="7635" width="11.140625" style="102" customWidth="1"/>
    <col min="7636" max="7636" width="1" style="102" customWidth="1"/>
    <col min="7637" max="7637" width="13.140625" style="102" customWidth="1"/>
    <col min="7638" max="7638" width="1" style="102" customWidth="1"/>
    <col min="7639" max="7639" width="10.7109375" style="102" customWidth="1"/>
    <col min="7640" max="7640" width="1" style="102" customWidth="1"/>
    <col min="7641" max="7641" width="11.140625" style="102" customWidth="1"/>
    <col min="7642" max="7642" width="1" style="102" customWidth="1"/>
    <col min="7643" max="7643" width="15" style="102" customWidth="1"/>
    <col min="7644" max="7644" width="1" style="102" customWidth="1"/>
    <col min="7645" max="7645" width="11.7109375" style="102" customWidth="1"/>
    <col min="7646" max="7646" width="1" style="102" customWidth="1"/>
    <col min="7647" max="7647" width="12.7109375" style="102" customWidth="1"/>
    <col min="7648" max="7648" width="1" style="102" customWidth="1"/>
    <col min="7649" max="7649" width="12.140625" style="102" customWidth="1"/>
    <col min="7650" max="7650" width="0.140625" style="102" customWidth="1"/>
    <col min="7651" max="7885" width="9" style="102"/>
    <col min="7886" max="7887" width="1.7109375" style="102" customWidth="1"/>
    <col min="7888" max="7888" width="50.140625" style="102" customWidth="1"/>
    <col min="7889" max="7889" width="7.7109375" style="102" customWidth="1"/>
    <col min="7890" max="7890" width="1" style="102" customWidth="1"/>
    <col min="7891" max="7891" width="11.140625" style="102" customWidth="1"/>
    <col min="7892" max="7892" width="1" style="102" customWidth="1"/>
    <col min="7893" max="7893" width="13.140625" style="102" customWidth="1"/>
    <col min="7894" max="7894" width="1" style="102" customWidth="1"/>
    <col min="7895" max="7895" width="10.7109375" style="102" customWidth="1"/>
    <col min="7896" max="7896" width="1" style="102" customWidth="1"/>
    <col min="7897" max="7897" width="11.140625" style="102" customWidth="1"/>
    <col min="7898" max="7898" width="1" style="102" customWidth="1"/>
    <col min="7899" max="7899" width="15" style="102" customWidth="1"/>
    <col min="7900" max="7900" width="1" style="102" customWidth="1"/>
    <col min="7901" max="7901" width="11.7109375" style="102" customWidth="1"/>
    <col min="7902" max="7902" width="1" style="102" customWidth="1"/>
    <col min="7903" max="7903" width="12.7109375" style="102" customWidth="1"/>
    <col min="7904" max="7904" width="1" style="102" customWidth="1"/>
    <col min="7905" max="7905" width="12.140625" style="102" customWidth="1"/>
    <col min="7906" max="7906" width="0.140625" style="102" customWidth="1"/>
    <col min="7907" max="8141" width="9" style="102"/>
    <col min="8142" max="8143" width="1.7109375" style="102" customWidth="1"/>
    <col min="8144" max="8144" width="50.140625" style="102" customWidth="1"/>
    <col min="8145" max="8145" width="7.7109375" style="102" customWidth="1"/>
    <col min="8146" max="8146" width="1" style="102" customWidth="1"/>
    <col min="8147" max="8147" width="11.140625" style="102" customWidth="1"/>
    <col min="8148" max="8148" width="1" style="102" customWidth="1"/>
    <col min="8149" max="8149" width="13.140625" style="102" customWidth="1"/>
    <col min="8150" max="8150" width="1" style="102" customWidth="1"/>
    <col min="8151" max="8151" width="10.7109375" style="102" customWidth="1"/>
    <col min="8152" max="8152" width="1" style="102" customWidth="1"/>
    <col min="8153" max="8153" width="11.140625" style="102" customWidth="1"/>
    <col min="8154" max="8154" width="1" style="102" customWidth="1"/>
    <col min="8155" max="8155" width="15" style="102" customWidth="1"/>
    <col min="8156" max="8156" width="1" style="102" customWidth="1"/>
    <col min="8157" max="8157" width="11.7109375" style="102" customWidth="1"/>
    <col min="8158" max="8158" width="1" style="102" customWidth="1"/>
    <col min="8159" max="8159" width="12.7109375" style="102" customWidth="1"/>
    <col min="8160" max="8160" width="1" style="102" customWidth="1"/>
    <col min="8161" max="8161" width="12.140625" style="102" customWidth="1"/>
    <col min="8162" max="8162" width="0.140625" style="102" customWidth="1"/>
    <col min="8163" max="8397" width="9" style="102"/>
    <col min="8398" max="8399" width="1.7109375" style="102" customWidth="1"/>
    <col min="8400" max="8400" width="50.140625" style="102" customWidth="1"/>
    <col min="8401" max="8401" width="7.7109375" style="102" customWidth="1"/>
    <col min="8402" max="8402" width="1" style="102" customWidth="1"/>
    <col min="8403" max="8403" width="11.140625" style="102" customWidth="1"/>
    <col min="8404" max="8404" width="1" style="102" customWidth="1"/>
    <col min="8405" max="8405" width="13.140625" style="102" customWidth="1"/>
    <col min="8406" max="8406" width="1" style="102" customWidth="1"/>
    <col min="8407" max="8407" width="10.7109375" style="102" customWidth="1"/>
    <col min="8408" max="8408" width="1" style="102" customWidth="1"/>
    <col min="8409" max="8409" width="11.140625" style="102" customWidth="1"/>
    <col min="8410" max="8410" width="1" style="102" customWidth="1"/>
    <col min="8411" max="8411" width="15" style="102" customWidth="1"/>
    <col min="8412" max="8412" width="1" style="102" customWidth="1"/>
    <col min="8413" max="8413" width="11.7109375" style="102" customWidth="1"/>
    <col min="8414" max="8414" width="1" style="102" customWidth="1"/>
    <col min="8415" max="8415" width="12.7109375" style="102" customWidth="1"/>
    <col min="8416" max="8416" width="1" style="102" customWidth="1"/>
    <col min="8417" max="8417" width="12.140625" style="102" customWidth="1"/>
    <col min="8418" max="8418" width="0.140625" style="102" customWidth="1"/>
    <col min="8419" max="8653" width="9" style="102"/>
    <col min="8654" max="8655" width="1.7109375" style="102" customWidth="1"/>
    <col min="8656" max="8656" width="50.140625" style="102" customWidth="1"/>
    <col min="8657" max="8657" width="7.7109375" style="102" customWidth="1"/>
    <col min="8658" max="8658" width="1" style="102" customWidth="1"/>
    <col min="8659" max="8659" width="11.140625" style="102" customWidth="1"/>
    <col min="8660" max="8660" width="1" style="102" customWidth="1"/>
    <col min="8661" max="8661" width="13.140625" style="102" customWidth="1"/>
    <col min="8662" max="8662" width="1" style="102" customWidth="1"/>
    <col min="8663" max="8663" width="10.7109375" style="102" customWidth="1"/>
    <col min="8664" max="8664" width="1" style="102" customWidth="1"/>
    <col min="8665" max="8665" width="11.140625" style="102" customWidth="1"/>
    <col min="8666" max="8666" width="1" style="102" customWidth="1"/>
    <col min="8667" max="8667" width="15" style="102" customWidth="1"/>
    <col min="8668" max="8668" width="1" style="102" customWidth="1"/>
    <col min="8669" max="8669" width="11.7109375" style="102" customWidth="1"/>
    <col min="8670" max="8670" width="1" style="102" customWidth="1"/>
    <col min="8671" max="8671" width="12.7109375" style="102" customWidth="1"/>
    <col min="8672" max="8672" width="1" style="102" customWidth="1"/>
    <col min="8673" max="8673" width="12.140625" style="102" customWidth="1"/>
    <col min="8674" max="8674" width="0.140625" style="102" customWidth="1"/>
    <col min="8675" max="8909" width="9" style="102"/>
    <col min="8910" max="8911" width="1.7109375" style="102" customWidth="1"/>
    <col min="8912" max="8912" width="50.140625" style="102" customWidth="1"/>
    <col min="8913" max="8913" width="7.7109375" style="102" customWidth="1"/>
    <col min="8914" max="8914" width="1" style="102" customWidth="1"/>
    <col min="8915" max="8915" width="11.140625" style="102" customWidth="1"/>
    <col min="8916" max="8916" width="1" style="102" customWidth="1"/>
    <col min="8917" max="8917" width="13.140625" style="102" customWidth="1"/>
    <col min="8918" max="8918" width="1" style="102" customWidth="1"/>
    <col min="8919" max="8919" width="10.7109375" style="102" customWidth="1"/>
    <col min="8920" max="8920" width="1" style="102" customWidth="1"/>
    <col min="8921" max="8921" width="11.140625" style="102" customWidth="1"/>
    <col min="8922" max="8922" width="1" style="102" customWidth="1"/>
    <col min="8923" max="8923" width="15" style="102" customWidth="1"/>
    <col min="8924" max="8924" width="1" style="102" customWidth="1"/>
    <col min="8925" max="8925" width="11.7109375" style="102" customWidth="1"/>
    <col min="8926" max="8926" width="1" style="102" customWidth="1"/>
    <col min="8927" max="8927" width="12.7109375" style="102" customWidth="1"/>
    <col min="8928" max="8928" width="1" style="102" customWidth="1"/>
    <col min="8929" max="8929" width="12.140625" style="102" customWidth="1"/>
    <col min="8930" max="8930" width="0.140625" style="102" customWidth="1"/>
    <col min="8931" max="9165" width="9" style="102"/>
    <col min="9166" max="9167" width="1.7109375" style="102" customWidth="1"/>
    <col min="9168" max="9168" width="50.140625" style="102" customWidth="1"/>
    <col min="9169" max="9169" width="7.7109375" style="102" customWidth="1"/>
    <col min="9170" max="9170" width="1" style="102" customWidth="1"/>
    <col min="9171" max="9171" width="11.140625" style="102" customWidth="1"/>
    <col min="9172" max="9172" width="1" style="102" customWidth="1"/>
    <col min="9173" max="9173" width="13.140625" style="102" customWidth="1"/>
    <col min="9174" max="9174" width="1" style="102" customWidth="1"/>
    <col min="9175" max="9175" width="10.7109375" style="102" customWidth="1"/>
    <col min="9176" max="9176" width="1" style="102" customWidth="1"/>
    <col min="9177" max="9177" width="11.140625" style="102" customWidth="1"/>
    <col min="9178" max="9178" width="1" style="102" customWidth="1"/>
    <col min="9179" max="9179" width="15" style="102" customWidth="1"/>
    <col min="9180" max="9180" width="1" style="102" customWidth="1"/>
    <col min="9181" max="9181" width="11.7109375" style="102" customWidth="1"/>
    <col min="9182" max="9182" width="1" style="102" customWidth="1"/>
    <col min="9183" max="9183" width="12.7109375" style="102" customWidth="1"/>
    <col min="9184" max="9184" width="1" style="102" customWidth="1"/>
    <col min="9185" max="9185" width="12.140625" style="102" customWidth="1"/>
    <col min="9186" max="9186" width="0.140625" style="102" customWidth="1"/>
    <col min="9187" max="9421" width="9" style="102"/>
    <col min="9422" max="9423" width="1.7109375" style="102" customWidth="1"/>
    <col min="9424" max="9424" width="50.140625" style="102" customWidth="1"/>
    <col min="9425" max="9425" width="7.7109375" style="102" customWidth="1"/>
    <col min="9426" max="9426" width="1" style="102" customWidth="1"/>
    <col min="9427" max="9427" width="11.140625" style="102" customWidth="1"/>
    <col min="9428" max="9428" width="1" style="102" customWidth="1"/>
    <col min="9429" max="9429" width="13.140625" style="102" customWidth="1"/>
    <col min="9430" max="9430" width="1" style="102" customWidth="1"/>
    <col min="9431" max="9431" width="10.7109375" style="102" customWidth="1"/>
    <col min="9432" max="9432" width="1" style="102" customWidth="1"/>
    <col min="9433" max="9433" width="11.140625" style="102" customWidth="1"/>
    <col min="9434" max="9434" width="1" style="102" customWidth="1"/>
    <col min="9435" max="9435" width="15" style="102" customWidth="1"/>
    <col min="9436" max="9436" width="1" style="102" customWidth="1"/>
    <col min="9437" max="9437" width="11.7109375" style="102" customWidth="1"/>
    <col min="9438" max="9438" width="1" style="102" customWidth="1"/>
    <col min="9439" max="9439" width="12.7109375" style="102" customWidth="1"/>
    <col min="9440" max="9440" width="1" style="102" customWidth="1"/>
    <col min="9441" max="9441" width="12.140625" style="102" customWidth="1"/>
    <col min="9442" max="9442" width="0.140625" style="102" customWidth="1"/>
    <col min="9443" max="9677" width="9" style="102"/>
    <col min="9678" max="9679" width="1.7109375" style="102" customWidth="1"/>
    <col min="9680" max="9680" width="50.140625" style="102" customWidth="1"/>
    <col min="9681" max="9681" width="7.7109375" style="102" customWidth="1"/>
    <col min="9682" max="9682" width="1" style="102" customWidth="1"/>
    <col min="9683" max="9683" width="11.140625" style="102" customWidth="1"/>
    <col min="9684" max="9684" width="1" style="102" customWidth="1"/>
    <col min="9685" max="9685" width="13.140625" style="102" customWidth="1"/>
    <col min="9686" max="9686" width="1" style="102" customWidth="1"/>
    <col min="9687" max="9687" width="10.7109375" style="102" customWidth="1"/>
    <col min="9688" max="9688" width="1" style="102" customWidth="1"/>
    <col min="9689" max="9689" width="11.140625" style="102" customWidth="1"/>
    <col min="9690" max="9690" width="1" style="102" customWidth="1"/>
    <col min="9691" max="9691" width="15" style="102" customWidth="1"/>
    <col min="9692" max="9692" width="1" style="102" customWidth="1"/>
    <col min="9693" max="9693" width="11.7109375" style="102" customWidth="1"/>
    <col min="9694" max="9694" width="1" style="102" customWidth="1"/>
    <col min="9695" max="9695" width="12.7109375" style="102" customWidth="1"/>
    <col min="9696" max="9696" width="1" style="102" customWidth="1"/>
    <col min="9697" max="9697" width="12.140625" style="102" customWidth="1"/>
    <col min="9698" max="9698" width="0.140625" style="102" customWidth="1"/>
    <col min="9699" max="9933" width="9" style="102"/>
    <col min="9934" max="9935" width="1.7109375" style="102" customWidth="1"/>
    <col min="9936" max="9936" width="50.140625" style="102" customWidth="1"/>
    <col min="9937" max="9937" width="7.7109375" style="102" customWidth="1"/>
    <col min="9938" max="9938" width="1" style="102" customWidth="1"/>
    <col min="9939" max="9939" width="11.140625" style="102" customWidth="1"/>
    <col min="9940" max="9940" width="1" style="102" customWidth="1"/>
    <col min="9941" max="9941" width="13.140625" style="102" customWidth="1"/>
    <col min="9942" max="9942" width="1" style="102" customWidth="1"/>
    <col min="9943" max="9943" width="10.7109375" style="102" customWidth="1"/>
    <col min="9944" max="9944" width="1" style="102" customWidth="1"/>
    <col min="9945" max="9945" width="11.140625" style="102" customWidth="1"/>
    <col min="9946" max="9946" width="1" style="102" customWidth="1"/>
    <col min="9947" max="9947" width="15" style="102" customWidth="1"/>
    <col min="9948" max="9948" width="1" style="102" customWidth="1"/>
    <col min="9949" max="9949" width="11.7109375" style="102" customWidth="1"/>
    <col min="9950" max="9950" width="1" style="102" customWidth="1"/>
    <col min="9951" max="9951" width="12.7109375" style="102" customWidth="1"/>
    <col min="9952" max="9952" width="1" style="102" customWidth="1"/>
    <col min="9953" max="9953" width="12.140625" style="102" customWidth="1"/>
    <col min="9954" max="9954" width="0.140625" style="102" customWidth="1"/>
    <col min="9955" max="10189" width="9" style="102"/>
    <col min="10190" max="10191" width="1.7109375" style="102" customWidth="1"/>
    <col min="10192" max="10192" width="50.140625" style="102" customWidth="1"/>
    <col min="10193" max="10193" width="7.7109375" style="102" customWidth="1"/>
    <col min="10194" max="10194" width="1" style="102" customWidth="1"/>
    <col min="10195" max="10195" width="11.140625" style="102" customWidth="1"/>
    <col min="10196" max="10196" width="1" style="102" customWidth="1"/>
    <col min="10197" max="10197" width="13.140625" style="102" customWidth="1"/>
    <col min="10198" max="10198" width="1" style="102" customWidth="1"/>
    <col min="10199" max="10199" width="10.7109375" style="102" customWidth="1"/>
    <col min="10200" max="10200" width="1" style="102" customWidth="1"/>
    <col min="10201" max="10201" width="11.140625" style="102" customWidth="1"/>
    <col min="10202" max="10202" width="1" style="102" customWidth="1"/>
    <col min="10203" max="10203" width="15" style="102" customWidth="1"/>
    <col min="10204" max="10204" width="1" style="102" customWidth="1"/>
    <col min="10205" max="10205" width="11.7109375" style="102" customWidth="1"/>
    <col min="10206" max="10206" width="1" style="102" customWidth="1"/>
    <col min="10207" max="10207" width="12.7109375" style="102" customWidth="1"/>
    <col min="10208" max="10208" width="1" style="102" customWidth="1"/>
    <col min="10209" max="10209" width="12.140625" style="102" customWidth="1"/>
    <col min="10210" max="10210" width="0.140625" style="102" customWidth="1"/>
    <col min="10211" max="10445" width="9" style="102"/>
    <col min="10446" max="10447" width="1.7109375" style="102" customWidth="1"/>
    <col min="10448" max="10448" width="50.140625" style="102" customWidth="1"/>
    <col min="10449" max="10449" width="7.7109375" style="102" customWidth="1"/>
    <col min="10450" max="10450" width="1" style="102" customWidth="1"/>
    <col min="10451" max="10451" width="11.140625" style="102" customWidth="1"/>
    <col min="10452" max="10452" width="1" style="102" customWidth="1"/>
    <col min="10453" max="10453" width="13.140625" style="102" customWidth="1"/>
    <col min="10454" max="10454" width="1" style="102" customWidth="1"/>
    <col min="10455" max="10455" width="10.7109375" style="102" customWidth="1"/>
    <col min="10456" max="10456" width="1" style="102" customWidth="1"/>
    <col min="10457" max="10457" width="11.140625" style="102" customWidth="1"/>
    <col min="10458" max="10458" width="1" style="102" customWidth="1"/>
    <col min="10459" max="10459" width="15" style="102" customWidth="1"/>
    <col min="10460" max="10460" width="1" style="102" customWidth="1"/>
    <col min="10461" max="10461" width="11.7109375" style="102" customWidth="1"/>
    <col min="10462" max="10462" width="1" style="102" customWidth="1"/>
    <col min="10463" max="10463" width="12.7109375" style="102" customWidth="1"/>
    <col min="10464" max="10464" width="1" style="102" customWidth="1"/>
    <col min="10465" max="10465" width="12.140625" style="102" customWidth="1"/>
    <col min="10466" max="10466" width="0.140625" style="102" customWidth="1"/>
    <col min="10467" max="10701" width="9" style="102"/>
    <col min="10702" max="10703" width="1.7109375" style="102" customWidth="1"/>
    <col min="10704" max="10704" width="50.140625" style="102" customWidth="1"/>
    <col min="10705" max="10705" width="7.7109375" style="102" customWidth="1"/>
    <col min="10706" max="10706" width="1" style="102" customWidth="1"/>
    <col min="10707" max="10707" width="11.140625" style="102" customWidth="1"/>
    <col min="10708" max="10708" width="1" style="102" customWidth="1"/>
    <col min="10709" max="10709" width="13.140625" style="102" customWidth="1"/>
    <col min="10710" max="10710" width="1" style="102" customWidth="1"/>
    <col min="10711" max="10711" width="10.7109375" style="102" customWidth="1"/>
    <col min="10712" max="10712" width="1" style="102" customWidth="1"/>
    <col min="10713" max="10713" width="11.140625" style="102" customWidth="1"/>
    <col min="10714" max="10714" width="1" style="102" customWidth="1"/>
    <col min="10715" max="10715" width="15" style="102" customWidth="1"/>
    <col min="10716" max="10716" width="1" style="102" customWidth="1"/>
    <col min="10717" max="10717" width="11.7109375" style="102" customWidth="1"/>
    <col min="10718" max="10718" width="1" style="102" customWidth="1"/>
    <col min="10719" max="10719" width="12.7109375" style="102" customWidth="1"/>
    <col min="10720" max="10720" width="1" style="102" customWidth="1"/>
    <col min="10721" max="10721" width="12.140625" style="102" customWidth="1"/>
    <col min="10722" max="10722" width="0.140625" style="102" customWidth="1"/>
    <col min="10723" max="10957" width="9" style="102"/>
    <col min="10958" max="10959" width="1.7109375" style="102" customWidth="1"/>
    <col min="10960" max="10960" width="50.140625" style="102" customWidth="1"/>
    <col min="10961" max="10961" width="7.7109375" style="102" customWidth="1"/>
    <col min="10962" max="10962" width="1" style="102" customWidth="1"/>
    <col min="10963" max="10963" width="11.140625" style="102" customWidth="1"/>
    <col min="10964" max="10964" width="1" style="102" customWidth="1"/>
    <col min="10965" max="10965" width="13.140625" style="102" customWidth="1"/>
    <col min="10966" max="10966" width="1" style="102" customWidth="1"/>
    <col min="10967" max="10967" width="10.7109375" style="102" customWidth="1"/>
    <col min="10968" max="10968" width="1" style="102" customWidth="1"/>
    <col min="10969" max="10969" width="11.140625" style="102" customWidth="1"/>
    <col min="10970" max="10970" width="1" style="102" customWidth="1"/>
    <col min="10971" max="10971" width="15" style="102" customWidth="1"/>
    <col min="10972" max="10972" width="1" style="102" customWidth="1"/>
    <col min="10973" max="10973" width="11.7109375" style="102" customWidth="1"/>
    <col min="10974" max="10974" width="1" style="102" customWidth="1"/>
    <col min="10975" max="10975" width="12.7109375" style="102" customWidth="1"/>
    <col min="10976" max="10976" width="1" style="102" customWidth="1"/>
    <col min="10977" max="10977" width="12.140625" style="102" customWidth="1"/>
    <col min="10978" max="10978" width="0.140625" style="102" customWidth="1"/>
    <col min="10979" max="11213" width="9" style="102"/>
    <col min="11214" max="11215" width="1.7109375" style="102" customWidth="1"/>
    <col min="11216" max="11216" width="50.140625" style="102" customWidth="1"/>
    <col min="11217" max="11217" width="7.7109375" style="102" customWidth="1"/>
    <col min="11218" max="11218" width="1" style="102" customWidth="1"/>
    <col min="11219" max="11219" width="11.140625" style="102" customWidth="1"/>
    <col min="11220" max="11220" width="1" style="102" customWidth="1"/>
    <col min="11221" max="11221" width="13.140625" style="102" customWidth="1"/>
    <col min="11222" max="11222" width="1" style="102" customWidth="1"/>
    <col min="11223" max="11223" width="10.7109375" style="102" customWidth="1"/>
    <col min="11224" max="11224" width="1" style="102" customWidth="1"/>
    <col min="11225" max="11225" width="11.140625" style="102" customWidth="1"/>
    <col min="11226" max="11226" width="1" style="102" customWidth="1"/>
    <col min="11227" max="11227" width="15" style="102" customWidth="1"/>
    <col min="11228" max="11228" width="1" style="102" customWidth="1"/>
    <col min="11229" max="11229" width="11.7109375" style="102" customWidth="1"/>
    <col min="11230" max="11230" width="1" style="102" customWidth="1"/>
    <col min="11231" max="11231" width="12.7109375" style="102" customWidth="1"/>
    <col min="11232" max="11232" width="1" style="102" customWidth="1"/>
    <col min="11233" max="11233" width="12.140625" style="102" customWidth="1"/>
    <col min="11234" max="11234" width="0.140625" style="102" customWidth="1"/>
    <col min="11235" max="11469" width="9" style="102"/>
    <col min="11470" max="11471" width="1.7109375" style="102" customWidth="1"/>
    <col min="11472" max="11472" width="50.140625" style="102" customWidth="1"/>
    <col min="11473" max="11473" width="7.7109375" style="102" customWidth="1"/>
    <col min="11474" max="11474" width="1" style="102" customWidth="1"/>
    <col min="11475" max="11475" width="11.140625" style="102" customWidth="1"/>
    <col min="11476" max="11476" width="1" style="102" customWidth="1"/>
    <col min="11477" max="11477" width="13.140625" style="102" customWidth="1"/>
    <col min="11478" max="11478" width="1" style="102" customWidth="1"/>
    <col min="11479" max="11479" width="10.7109375" style="102" customWidth="1"/>
    <col min="11480" max="11480" width="1" style="102" customWidth="1"/>
    <col min="11481" max="11481" width="11.140625" style="102" customWidth="1"/>
    <col min="11482" max="11482" width="1" style="102" customWidth="1"/>
    <col min="11483" max="11483" width="15" style="102" customWidth="1"/>
    <col min="11484" max="11484" width="1" style="102" customWidth="1"/>
    <col min="11485" max="11485" width="11.7109375" style="102" customWidth="1"/>
    <col min="11486" max="11486" width="1" style="102" customWidth="1"/>
    <col min="11487" max="11487" width="12.7109375" style="102" customWidth="1"/>
    <col min="11488" max="11488" width="1" style="102" customWidth="1"/>
    <col min="11489" max="11489" width="12.140625" style="102" customWidth="1"/>
    <col min="11490" max="11490" width="0.140625" style="102" customWidth="1"/>
    <col min="11491" max="11725" width="9" style="102"/>
    <col min="11726" max="11727" width="1.7109375" style="102" customWidth="1"/>
    <col min="11728" max="11728" width="50.140625" style="102" customWidth="1"/>
    <col min="11729" max="11729" width="7.7109375" style="102" customWidth="1"/>
    <col min="11730" max="11730" width="1" style="102" customWidth="1"/>
    <col min="11731" max="11731" width="11.140625" style="102" customWidth="1"/>
    <col min="11732" max="11732" width="1" style="102" customWidth="1"/>
    <col min="11733" max="11733" width="13.140625" style="102" customWidth="1"/>
    <col min="11734" max="11734" width="1" style="102" customWidth="1"/>
    <col min="11735" max="11735" width="10.7109375" style="102" customWidth="1"/>
    <col min="11736" max="11736" width="1" style="102" customWidth="1"/>
    <col min="11737" max="11737" width="11.140625" style="102" customWidth="1"/>
    <col min="11738" max="11738" width="1" style="102" customWidth="1"/>
    <col min="11739" max="11739" width="15" style="102" customWidth="1"/>
    <col min="11740" max="11740" width="1" style="102" customWidth="1"/>
    <col min="11741" max="11741" width="11.7109375" style="102" customWidth="1"/>
    <col min="11742" max="11742" width="1" style="102" customWidth="1"/>
    <col min="11743" max="11743" width="12.7109375" style="102" customWidth="1"/>
    <col min="11744" max="11744" width="1" style="102" customWidth="1"/>
    <col min="11745" max="11745" width="12.140625" style="102" customWidth="1"/>
    <col min="11746" max="11746" width="0.140625" style="102" customWidth="1"/>
    <col min="11747" max="11981" width="9" style="102"/>
    <col min="11982" max="11983" width="1.7109375" style="102" customWidth="1"/>
    <col min="11984" max="11984" width="50.140625" style="102" customWidth="1"/>
    <col min="11985" max="11985" width="7.7109375" style="102" customWidth="1"/>
    <col min="11986" max="11986" width="1" style="102" customWidth="1"/>
    <col min="11987" max="11987" width="11.140625" style="102" customWidth="1"/>
    <col min="11988" max="11988" width="1" style="102" customWidth="1"/>
    <col min="11989" max="11989" width="13.140625" style="102" customWidth="1"/>
    <col min="11990" max="11990" width="1" style="102" customWidth="1"/>
    <col min="11991" max="11991" width="10.7109375" style="102" customWidth="1"/>
    <col min="11992" max="11992" width="1" style="102" customWidth="1"/>
    <col min="11993" max="11993" width="11.140625" style="102" customWidth="1"/>
    <col min="11994" max="11994" width="1" style="102" customWidth="1"/>
    <col min="11995" max="11995" width="15" style="102" customWidth="1"/>
    <col min="11996" max="11996" width="1" style="102" customWidth="1"/>
    <col min="11997" max="11997" width="11.7109375" style="102" customWidth="1"/>
    <col min="11998" max="11998" width="1" style="102" customWidth="1"/>
    <col min="11999" max="11999" width="12.7109375" style="102" customWidth="1"/>
    <col min="12000" max="12000" width="1" style="102" customWidth="1"/>
    <col min="12001" max="12001" width="12.140625" style="102" customWidth="1"/>
    <col min="12002" max="12002" width="0.140625" style="102" customWidth="1"/>
    <col min="12003" max="12237" width="9" style="102"/>
    <col min="12238" max="12239" width="1.7109375" style="102" customWidth="1"/>
    <col min="12240" max="12240" width="50.140625" style="102" customWidth="1"/>
    <col min="12241" max="12241" width="7.7109375" style="102" customWidth="1"/>
    <col min="12242" max="12242" width="1" style="102" customWidth="1"/>
    <col min="12243" max="12243" width="11.140625" style="102" customWidth="1"/>
    <col min="12244" max="12244" width="1" style="102" customWidth="1"/>
    <col min="12245" max="12245" width="13.140625" style="102" customWidth="1"/>
    <col min="12246" max="12246" width="1" style="102" customWidth="1"/>
    <col min="12247" max="12247" width="10.7109375" style="102" customWidth="1"/>
    <col min="12248" max="12248" width="1" style="102" customWidth="1"/>
    <col min="12249" max="12249" width="11.140625" style="102" customWidth="1"/>
    <col min="12250" max="12250" width="1" style="102" customWidth="1"/>
    <col min="12251" max="12251" width="15" style="102" customWidth="1"/>
    <col min="12252" max="12252" width="1" style="102" customWidth="1"/>
    <col min="12253" max="12253" width="11.7109375" style="102" customWidth="1"/>
    <col min="12254" max="12254" width="1" style="102" customWidth="1"/>
    <col min="12255" max="12255" width="12.7109375" style="102" customWidth="1"/>
    <col min="12256" max="12256" width="1" style="102" customWidth="1"/>
    <col min="12257" max="12257" width="12.140625" style="102" customWidth="1"/>
    <col min="12258" max="12258" width="0.140625" style="102" customWidth="1"/>
    <col min="12259" max="12493" width="9" style="102"/>
    <col min="12494" max="12495" width="1.7109375" style="102" customWidth="1"/>
    <col min="12496" max="12496" width="50.140625" style="102" customWidth="1"/>
    <col min="12497" max="12497" width="7.7109375" style="102" customWidth="1"/>
    <col min="12498" max="12498" width="1" style="102" customWidth="1"/>
    <col min="12499" max="12499" width="11.140625" style="102" customWidth="1"/>
    <col min="12500" max="12500" width="1" style="102" customWidth="1"/>
    <col min="12501" max="12501" width="13.140625" style="102" customWidth="1"/>
    <col min="12502" max="12502" width="1" style="102" customWidth="1"/>
    <col min="12503" max="12503" width="10.7109375" style="102" customWidth="1"/>
    <col min="12504" max="12504" width="1" style="102" customWidth="1"/>
    <col min="12505" max="12505" width="11.140625" style="102" customWidth="1"/>
    <col min="12506" max="12506" width="1" style="102" customWidth="1"/>
    <col min="12507" max="12507" width="15" style="102" customWidth="1"/>
    <col min="12508" max="12508" width="1" style="102" customWidth="1"/>
    <col min="12509" max="12509" width="11.7109375" style="102" customWidth="1"/>
    <col min="12510" max="12510" width="1" style="102" customWidth="1"/>
    <col min="12511" max="12511" width="12.7109375" style="102" customWidth="1"/>
    <col min="12512" max="12512" width="1" style="102" customWidth="1"/>
    <col min="12513" max="12513" width="12.140625" style="102" customWidth="1"/>
    <col min="12514" max="12514" width="0.140625" style="102" customWidth="1"/>
    <col min="12515" max="12749" width="9" style="102"/>
    <col min="12750" max="12751" width="1.7109375" style="102" customWidth="1"/>
    <col min="12752" max="12752" width="50.140625" style="102" customWidth="1"/>
    <col min="12753" max="12753" width="7.7109375" style="102" customWidth="1"/>
    <col min="12754" max="12754" width="1" style="102" customWidth="1"/>
    <col min="12755" max="12755" width="11.140625" style="102" customWidth="1"/>
    <col min="12756" max="12756" width="1" style="102" customWidth="1"/>
    <col min="12757" max="12757" width="13.140625" style="102" customWidth="1"/>
    <col min="12758" max="12758" width="1" style="102" customWidth="1"/>
    <col min="12759" max="12759" width="10.7109375" style="102" customWidth="1"/>
    <col min="12760" max="12760" width="1" style="102" customWidth="1"/>
    <col min="12761" max="12761" width="11.140625" style="102" customWidth="1"/>
    <col min="12762" max="12762" width="1" style="102" customWidth="1"/>
    <col min="12763" max="12763" width="15" style="102" customWidth="1"/>
    <col min="12764" max="12764" width="1" style="102" customWidth="1"/>
    <col min="12765" max="12765" width="11.7109375" style="102" customWidth="1"/>
    <col min="12766" max="12766" width="1" style="102" customWidth="1"/>
    <col min="12767" max="12767" width="12.7109375" style="102" customWidth="1"/>
    <col min="12768" max="12768" width="1" style="102" customWidth="1"/>
    <col min="12769" max="12769" width="12.140625" style="102" customWidth="1"/>
    <col min="12770" max="12770" width="0.140625" style="102" customWidth="1"/>
    <col min="12771" max="13005" width="9" style="102"/>
    <col min="13006" max="13007" width="1.7109375" style="102" customWidth="1"/>
    <col min="13008" max="13008" width="50.140625" style="102" customWidth="1"/>
    <col min="13009" max="13009" width="7.7109375" style="102" customWidth="1"/>
    <col min="13010" max="13010" width="1" style="102" customWidth="1"/>
    <col min="13011" max="13011" width="11.140625" style="102" customWidth="1"/>
    <col min="13012" max="13012" width="1" style="102" customWidth="1"/>
    <col min="13013" max="13013" width="13.140625" style="102" customWidth="1"/>
    <col min="13014" max="13014" width="1" style="102" customWidth="1"/>
    <col min="13015" max="13015" width="10.7109375" style="102" customWidth="1"/>
    <col min="13016" max="13016" width="1" style="102" customWidth="1"/>
    <col min="13017" max="13017" width="11.140625" style="102" customWidth="1"/>
    <col min="13018" max="13018" width="1" style="102" customWidth="1"/>
    <col min="13019" max="13019" width="15" style="102" customWidth="1"/>
    <col min="13020" max="13020" width="1" style="102" customWidth="1"/>
    <col min="13021" max="13021" width="11.7109375" style="102" customWidth="1"/>
    <col min="13022" max="13022" width="1" style="102" customWidth="1"/>
    <col min="13023" max="13023" width="12.7109375" style="102" customWidth="1"/>
    <col min="13024" max="13024" width="1" style="102" customWidth="1"/>
    <col min="13025" max="13025" width="12.140625" style="102" customWidth="1"/>
    <col min="13026" max="13026" width="0.140625" style="102" customWidth="1"/>
    <col min="13027" max="13261" width="9" style="102"/>
    <col min="13262" max="13263" width="1.7109375" style="102" customWidth="1"/>
    <col min="13264" max="13264" width="50.140625" style="102" customWidth="1"/>
    <col min="13265" max="13265" width="7.7109375" style="102" customWidth="1"/>
    <col min="13266" max="13266" width="1" style="102" customWidth="1"/>
    <col min="13267" max="13267" width="11.140625" style="102" customWidth="1"/>
    <col min="13268" max="13268" width="1" style="102" customWidth="1"/>
    <col min="13269" max="13269" width="13.140625" style="102" customWidth="1"/>
    <col min="13270" max="13270" width="1" style="102" customWidth="1"/>
    <col min="13271" max="13271" width="10.7109375" style="102" customWidth="1"/>
    <col min="13272" max="13272" width="1" style="102" customWidth="1"/>
    <col min="13273" max="13273" width="11.140625" style="102" customWidth="1"/>
    <col min="13274" max="13274" width="1" style="102" customWidth="1"/>
    <col min="13275" max="13275" width="15" style="102" customWidth="1"/>
    <col min="13276" max="13276" width="1" style="102" customWidth="1"/>
    <col min="13277" max="13277" width="11.7109375" style="102" customWidth="1"/>
    <col min="13278" max="13278" width="1" style="102" customWidth="1"/>
    <col min="13279" max="13279" width="12.7109375" style="102" customWidth="1"/>
    <col min="13280" max="13280" width="1" style="102" customWidth="1"/>
    <col min="13281" max="13281" width="12.140625" style="102" customWidth="1"/>
    <col min="13282" max="13282" width="0.140625" style="102" customWidth="1"/>
    <col min="13283" max="13517" width="9" style="102"/>
    <col min="13518" max="13519" width="1.7109375" style="102" customWidth="1"/>
    <col min="13520" max="13520" width="50.140625" style="102" customWidth="1"/>
    <col min="13521" max="13521" width="7.7109375" style="102" customWidth="1"/>
    <col min="13522" max="13522" width="1" style="102" customWidth="1"/>
    <col min="13523" max="13523" width="11.140625" style="102" customWidth="1"/>
    <col min="13524" max="13524" width="1" style="102" customWidth="1"/>
    <col min="13525" max="13525" width="13.140625" style="102" customWidth="1"/>
    <col min="13526" max="13526" width="1" style="102" customWidth="1"/>
    <col min="13527" max="13527" width="10.7109375" style="102" customWidth="1"/>
    <col min="13528" max="13528" width="1" style="102" customWidth="1"/>
    <col min="13529" max="13529" width="11.140625" style="102" customWidth="1"/>
    <col min="13530" max="13530" width="1" style="102" customWidth="1"/>
    <col min="13531" max="13531" width="15" style="102" customWidth="1"/>
    <col min="13532" max="13532" width="1" style="102" customWidth="1"/>
    <col min="13533" max="13533" width="11.7109375" style="102" customWidth="1"/>
    <col min="13534" max="13534" width="1" style="102" customWidth="1"/>
    <col min="13535" max="13535" width="12.7109375" style="102" customWidth="1"/>
    <col min="13536" max="13536" width="1" style="102" customWidth="1"/>
    <col min="13537" max="13537" width="12.140625" style="102" customWidth="1"/>
    <col min="13538" max="13538" width="0.140625" style="102" customWidth="1"/>
    <col min="13539" max="13773" width="9" style="102"/>
    <col min="13774" max="13775" width="1.7109375" style="102" customWidth="1"/>
    <col min="13776" max="13776" width="50.140625" style="102" customWidth="1"/>
    <col min="13777" max="13777" width="7.7109375" style="102" customWidth="1"/>
    <col min="13778" max="13778" width="1" style="102" customWidth="1"/>
    <col min="13779" max="13779" width="11.140625" style="102" customWidth="1"/>
    <col min="13780" max="13780" width="1" style="102" customWidth="1"/>
    <col min="13781" max="13781" width="13.140625" style="102" customWidth="1"/>
    <col min="13782" max="13782" width="1" style="102" customWidth="1"/>
    <col min="13783" max="13783" width="10.7109375" style="102" customWidth="1"/>
    <col min="13784" max="13784" width="1" style="102" customWidth="1"/>
    <col min="13785" max="13785" width="11.140625" style="102" customWidth="1"/>
    <col min="13786" max="13786" width="1" style="102" customWidth="1"/>
    <col min="13787" max="13787" width="15" style="102" customWidth="1"/>
    <col min="13788" max="13788" width="1" style="102" customWidth="1"/>
    <col min="13789" max="13789" width="11.7109375" style="102" customWidth="1"/>
    <col min="13790" max="13790" width="1" style="102" customWidth="1"/>
    <col min="13791" max="13791" width="12.7109375" style="102" customWidth="1"/>
    <col min="13792" max="13792" width="1" style="102" customWidth="1"/>
    <col min="13793" max="13793" width="12.140625" style="102" customWidth="1"/>
    <col min="13794" max="13794" width="0.140625" style="102" customWidth="1"/>
    <col min="13795" max="14029" width="9" style="102"/>
    <col min="14030" max="14031" width="1.7109375" style="102" customWidth="1"/>
    <col min="14032" max="14032" width="50.140625" style="102" customWidth="1"/>
    <col min="14033" max="14033" width="7.7109375" style="102" customWidth="1"/>
    <col min="14034" max="14034" width="1" style="102" customWidth="1"/>
    <col min="14035" max="14035" width="11.140625" style="102" customWidth="1"/>
    <col min="14036" max="14036" width="1" style="102" customWidth="1"/>
    <col min="14037" max="14037" width="13.140625" style="102" customWidth="1"/>
    <col min="14038" max="14038" width="1" style="102" customWidth="1"/>
    <col min="14039" max="14039" width="10.7109375" style="102" customWidth="1"/>
    <col min="14040" max="14040" width="1" style="102" customWidth="1"/>
    <col min="14041" max="14041" width="11.140625" style="102" customWidth="1"/>
    <col min="14042" max="14042" width="1" style="102" customWidth="1"/>
    <col min="14043" max="14043" width="15" style="102" customWidth="1"/>
    <col min="14044" max="14044" width="1" style="102" customWidth="1"/>
    <col min="14045" max="14045" width="11.7109375" style="102" customWidth="1"/>
    <col min="14046" max="14046" width="1" style="102" customWidth="1"/>
    <col min="14047" max="14047" width="12.7109375" style="102" customWidth="1"/>
    <col min="14048" max="14048" width="1" style="102" customWidth="1"/>
    <col min="14049" max="14049" width="12.140625" style="102" customWidth="1"/>
    <col min="14050" max="14050" width="0.140625" style="102" customWidth="1"/>
    <col min="14051" max="14285" width="9" style="102"/>
    <col min="14286" max="14287" width="1.7109375" style="102" customWidth="1"/>
    <col min="14288" max="14288" width="50.140625" style="102" customWidth="1"/>
    <col min="14289" max="14289" width="7.7109375" style="102" customWidth="1"/>
    <col min="14290" max="14290" width="1" style="102" customWidth="1"/>
    <col min="14291" max="14291" width="11.140625" style="102" customWidth="1"/>
    <col min="14292" max="14292" width="1" style="102" customWidth="1"/>
    <col min="14293" max="14293" width="13.140625" style="102" customWidth="1"/>
    <col min="14294" max="14294" width="1" style="102" customWidth="1"/>
    <col min="14295" max="14295" width="10.7109375" style="102" customWidth="1"/>
    <col min="14296" max="14296" width="1" style="102" customWidth="1"/>
    <col min="14297" max="14297" width="11.140625" style="102" customWidth="1"/>
    <col min="14298" max="14298" width="1" style="102" customWidth="1"/>
    <col min="14299" max="14299" width="15" style="102" customWidth="1"/>
    <col min="14300" max="14300" width="1" style="102" customWidth="1"/>
    <col min="14301" max="14301" width="11.7109375" style="102" customWidth="1"/>
    <col min="14302" max="14302" width="1" style="102" customWidth="1"/>
    <col min="14303" max="14303" width="12.7109375" style="102" customWidth="1"/>
    <col min="14304" max="14304" width="1" style="102" customWidth="1"/>
    <col min="14305" max="14305" width="12.140625" style="102" customWidth="1"/>
    <col min="14306" max="14306" width="0.140625" style="102" customWidth="1"/>
    <col min="14307" max="14541" width="9" style="102"/>
    <col min="14542" max="14543" width="1.7109375" style="102" customWidth="1"/>
    <col min="14544" max="14544" width="50.140625" style="102" customWidth="1"/>
    <col min="14545" max="14545" width="7.7109375" style="102" customWidth="1"/>
    <col min="14546" max="14546" width="1" style="102" customWidth="1"/>
    <col min="14547" max="14547" width="11.140625" style="102" customWidth="1"/>
    <col min="14548" max="14548" width="1" style="102" customWidth="1"/>
    <col min="14549" max="14549" width="13.140625" style="102" customWidth="1"/>
    <col min="14550" max="14550" width="1" style="102" customWidth="1"/>
    <col min="14551" max="14551" width="10.7109375" style="102" customWidth="1"/>
    <col min="14552" max="14552" width="1" style="102" customWidth="1"/>
    <col min="14553" max="14553" width="11.140625" style="102" customWidth="1"/>
    <col min="14554" max="14554" width="1" style="102" customWidth="1"/>
    <col min="14555" max="14555" width="15" style="102" customWidth="1"/>
    <col min="14556" max="14556" width="1" style="102" customWidth="1"/>
    <col min="14557" max="14557" width="11.7109375" style="102" customWidth="1"/>
    <col min="14558" max="14558" width="1" style="102" customWidth="1"/>
    <col min="14559" max="14559" width="12.7109375" style="102" customWidth="1"/>
    <col min="14560" max="14560" width="1" style="102" customWidth="1"/>
    <col min="14561" max="14561" width="12.140625" style="102" customWidth="1"/>
    <col min="14562" max="14562" width="0.140625" style="102" customWidth="1"/>
    <col min="14563" max="14797" width="9" style="102"/>
    <col min="14798" max="14799" width="1.7109375" style="102" customWidth="1"/>
    <col min="14800" max="14800" width="50.140625" style="102" customWidth="1"/>
    <col min="14801" max="14801" width="7.7109375" style="102" customWidth="1"/>
    <col min="14802" max="14802" width="1" style="102" customWidth="1"/>
    <col min="14803" max="14803" width="11.140625" style="102" customWidth="1"/>
    <col min="14804" max="14804" width="1" style="102" customWidth="1"/>
    <col min="14805" max="14805" width="13.140625" style="102" customWidth="1"/>
    <col min="14806" max="14806" width="1" style="102" customWidth="1"/>
    <col min="14807" max="14807" width="10.7109375" style="102" customWidth="1"/>
    <col min="14808" max="14808" width="1" style="102" customWidth="1"/>
    <col min="14809" max="14809" width="11.140625" style="102" customWidth="1"/>
    <col min="14810" max="14810" width="1" style="102" customWidth="1"/>
    <col min="14811" max="14811" width="15" style="102" customWidth="1"/>
    <col min="14812" max="14812" width="1" style="102" customWidth="1"/>
    <col min="14813" max="14813" width="11.7109375" style="102" customWidth="1"/>
    <col min="14814" max="14814" width="1" style="102" customWidth="1"/>
    <col min="14815" max="14815" width="12.7109375" style="102" customWidth="1"/>
    <col min="14816" max="14816" width="1" style="102" customWidth="1"/>
    <col min="14817" max="14817" width="12.140625" style="102" customWidth="1"/>
    <col min="14818" max="14818" width="0.140625" style="102" customWidth="1"/>
    <col min="14819" max="15053" width="9" style="102"/>
    <col min="15054" max="15055" width="1.7109375" style="102" customWidth="1"/>
    <col min="15056" max="15056" width="50.140625" style="102" customWidth="1"/>
    <col min="15057" max="15057" width="7.7109375" style="102" customWidth="1"/>
    <col min="15058" max="15058" width="1" style="102" customWidth="1"/>
    <col min="15059" max="15059" width="11.140625" style="102" customWidth="1"/>
    <col min="15060" max="15060" width="1" style="102" customWidth="1"/>
    <col min="15061" max="15061" width="13.140625" style="102" customWidth="1"/>
    <col min="15062" max="15062" width="1" style="102" customWidth="1"/>
    <col min="15063" max="15063" width="10.7109375" style="102" customWidth="1"/>
    <col min="15064" max="15064" width="1" style="102" customWidth="1"/>
    <col min="15065" max="15065" width="11.140625" style="102" customWidth="1"/>
    <col min="15066" max="15066" width="1" style="102" customWidth="1"/>
    <col min="15067" max="15067" width="15" style="102" customWidth="1"/>
    <col min="15068" max="15068" width="1" style="102" customWidth="1"/>
    <col min="15069" max="15069" width="11.7109375" style="102" customWidth="1"/>
    <col min="15070" max="15070" width="1" style="102" customWidth="1"/>
    <col min="15071" max="15071" width="12.7109375" style="102" customWidth="1"/>
    <col min="15072" max="15072" width="1" style="102" customWidth="1"/>
    <col min="15073" max="15073" width="12.140625" style="102" customWidth="1"/>
    <col min="15074" max="15074" width="0.140625" style="102" customWidth="1"/>
    <col min="15075" max="15309" width="9" style="102"/>
    <col min="15310" max="15311" width="1.7109375" style="102" customWidth="1"/>
    <col min="15312" max="15312" width="50.140625" style="102" customWidth="1"/>
    <col min="15313" max="15313" width="7.7109375" style="102" customWidth="1"/>
    <col min="15314" max="15314" width="1" style="102" customWidth="1"/>
    <col min="15315" max="15315" width="11.140625" style="102" customWidth="1"/>
    <col min="15316" max="15316" width="1" style="102" customWidth="1"/>
    <col min="15317" max="15317" width="13.140625" style="102" customWidth="1"/>
    <col min="15318" max="15318" width="1" style="102" customWidth="1"/>
    <col min="15319" max="15319" width="10.7109375" style="102" customWidth="1"/>
    <col min="15320" max="15320" width="1" style="102" customWidth="1"/>
    <col min="15321" max="15321" width="11.140625" style="102" customWidth="1"/>
    <col min="15322" max="15322" width="1" style="102" customWidth="1"/>
    <col min="15323" max="15323" width="15" style="102" customWidth="1"/>
    <col min="15324" max="15324" width="1" style="102" customWidth="1"/>
    <col min="15325" max="15325" width="11.7109375" style="102" customWidth="1"/>
    <col min="15326" max="15326" width="1" style="102" customWidth="1"/>
    <col min="15327" max="15327" width="12.7109375" style="102" customWidth="1"/>
    <col min="15328" max="15328" width="1" style="102" customWidth="1"/>
    <col min="15329" max="15329" width="12.140625" style="102" customWidth="1"/>
    <col min="15330" max="15330" width="0.140625" style="102" customWidth="1"/>
    <col min="15331" max="15565" width="9" style="102"/>
    <col min="15566" max="15567" width="1.7109375" style="102" customWidth="1"/>
    <col min="15568" max="15568" width="50.140625" style="102" customWidth="1"/>
    <col min="15569" max="15569" width="7.7109375" style="102" customWidth="1"/>
    <col min="15570" max="15570" width="1" style="102" customWidth="1"/>
    <col min="15571" max="15571" width="11.140625" style="102" customWidth="1"/>
    <col min="15572" max="15572" width="1" style="102" customWidth="1"/>
    <col min="15573" max="15573" width="13.140625" style="102" customWidth="1"/>
    <col min="15574" max="15574" width="1" style="102" customWidth="1"/>
    <col min="15575" max="15575" width="10.7109375" style="102" customWidth="1"/>
    <col min="15576" max="15576" width="1" style="102" customWidth="1"/>
    <col min="15577" max="15577" width="11.140625" style="102" customWidth="1"/>
    <col min="15578" max="15578" width="1" style="102" customWidth="1"/>
    <col min="15579" max="15579" width="15" style="102" customWidth="1"/>
    <col min="15580" max="15580" width="1" style="102" customWidth="1"/>
    <col min="15581" max="15581" width="11.7109375" style="102" customWidth="1"/>
    <col min="15582" max="15582" width="1" style="102" customWidth="1"/>
    <col min="15583" max="15583" width="12.7109375" style="102" customWidth="1"/>
    <col min="15584" max="15584" width="1" style="102" customWidth="1"/>
    <col min="15585" max="15585" width="12.140625" style="102" customWidth="1"/>
    <col min="15586" max="15586" width="0.140625" style="102" customWidth="1"/>
    <col min="15587" max="15821" width="9" style="102"/>
    <col min="15822" max="15823" width="1.7109375" style="102" customWidth="1"/>
    <col min="15824" max="15824" width="50.140625" style="102" customWidth="1"/>
    <col min="15825" max="15825" width="7.7109375" style="102" customWidth="1"/>
    <col min="15826" max="15826" width="1" style="102" customWidth="1"/>
    <col min="15827" max="15827" width="11.140625" style="102" customWidth="1"/>
    <col min="15828" max="15828" width="1" style="102" customWidth="1"/>
    <col min="15829" max="15829" width="13.140625" style="102" customWidth="1"/>
    <col min="15830" max="15830" width="1" style="102" customWidth="1"/>
    <col min="15831" max="15831" width="10.7109375" style="102" customWidth="1"/>
    <col min="15832" max="15832" width="1" style="102" customWidth="1"/>
    <col min="15833" max="15833" width="11.140625" style="102" customWidth="1"/>
    <col min="15834" max="15834" width="1" style="102" customWidth="1"/>
    <col min="15835" max="15835" width="15" style="102" customWidth="1"/>
    <col min="15836" max="15836" width="1" style="102" customWidth="1"/>
    <col min="15837" max="15837" width="11.7109375" style="102" customWidth="1"/>
    <col min="15838" max="15838" width="1" style="102" customWidth="1"/>
    <col min="15839" max="15839" width="12.7109375" style="102" customWidth="1"/>
    <col min="15840" max="15840" width="1" style="102" customWidth="1"/>
    <col min="15841" max="15841" width="12.140625" style="102" customWidth="1"/>
    <col min="15842" max="15842" width="0.140625" style="102" customWidth="1"/>
    <col min="15843" max="16078" width="9" style="102"/>
    <col min="16079" max="16108" width="9.140625" style="102" customWidth="1"/>
    <col min="16109" max="16160" width="9.140625" style="102"/>
    <col min="16161" max="16243" width="9.140625" style="102" customWidth="1"/>
    <col min="16244" max="16281" width="9.140625" style="102"/>
    <col min="16282" max="16289" width="9.140625" style="102" customWidth="1"/>
    <col min="16290" max="16382" width="9.140625" style="102"/>
    <col min="16383" max="16384" width="9.140625" style="102" customWidth="1"/>
  </cols>
  <sheetData>
    <row r="1" spans="1:24" s="60" customFormat="1" ht="21.75" customHeight="1" x14ac:dyDescent="0.5">
      <c r="A1" s="60" t="str">
        <f>'T6 (6M)'!A1</f>
        <v>บริษัท โปรเอ็น คอร์ป จำกัด (มหาชน)</v>
      </c>
      <c r="F1" s="88"/>
      <c r="G1" s="88"/>
      <c r="H1" s="88"/>
      <c r="I1" s="88"/>
      <c r="J1" s="88"/>
      <c r="K1" s="88"/>
      <c r="L1" s="88"/>
      <c r="M1" s="88"/>
      <c r="N1" s="90"/>
      <c r="O1" s="90"/>
      <c r="P1" s="89"/>
      <c r="Q1" s="90"/>
      <c r="R1" s="89"/>
      <c r="S1" s="90"/>
      <c r="T1" s="89"/>
    </row>
    <row r="2" spans="1:24" s="60" customFormat="1" ht="21.75" customHeight="1" x14ac:dyDescent="0.5">
      <c r="A2" s="60" t="s">
        <v>213</v>
      </c>
      <c r="F2" s="88"/>
      <c r="G2" s="88"/>
      <c r="H2" s="88"/>
      <c r="I2" s="88"/>
      <c r="J2" s="88"/>
      <c r="K2" s="88"/>
      <c r="L2" s="88"/>
      <c r="M2" s="88"/>
      <c r="N2" s="90"/>
      <c r="O2" s="90"/>
      <c r="P2" s="89"/>
      <c r="Q2" s="90"/>
      <c r="R2" s="89"/>
      <c r="S2" s="90"/>
      <c r="T2" s="89"/>
    </row>
    <row r="3" spans="1:24" s="60" customFormat="1" ht="21.75" customHeight="1" x14ac:dyDescent="0.5">
      <c r="A3" s="91" t="str">
        <f>+'T6 (6M)'!A3</f>
        <v>สำหรับรอบระยะเวลาหกเดือนสิ้นสุดวันที่ 30 มิถุนายน พ.ศ. 2567</v>
      </c>
      <c r="B3" s="91"/>
      <c r="C3" s="91"/>
      <c r="D3" s="91"/>
      <c r="E3" s="91"/>
      <c r="F3" s="92"/>
      <c r="G3" s="92"/>
      <c r="H3" s="92"/>
      <c r="I3" s="92"/>
      <c r="J3" s="92"/>
      <c r="K3" s="92"/>
      <c r="L3" s="92"/>
      <c r="M3" s="92"/>
      <c r="N3" s="94"/>
      <c r="O3" s="94"/>
      <c r="P3" s="93"/>
      <c r="Q3" s="94"/>
      <c r="R3" s="94"/>
      <c r="S3" s="94"/>
      <c r="T3" s="94"/>
      <c r="U3" s="94"/>
      <c r="V3" s="93"/>
      <c r="W3" s="94"/>
      <c r="X3" s="93"/>
    </row>
    <row r="4" spans="1:24" s="60" customFormat="1" ht="15" customHeight="1" x14ac:dyDescent="0.5">
      <c r="A4" s="157"/>
      <c r="F4" s="88"/>
      <c r="G4" s="88"/>
      <c r="H4" s="88"/>
      <c r="I4" s="88"/>
      <c r="J4" s="88"/>
      <c r="K4" s="88"/>
      <c r="L4" s="88"/>
      <c r="M4" s="88"/>
      <c r="N4" s="90"/>
      <c r="O4" s="90"/>
      <c r="P4" s="89"/>
      <c r="Q4" s="90"/>
      <c r="R4" s="90"/>
      <c r="S4" s="90"/>
      <c r="T4" s="90"/>
      <c r="U4" s="90"/>
      <c r="V4" s="89"/>
      <c r="W4" s="90"/>
      <c r="X4" s="89"/>
    </row>
    <row r="5" spans="1:24" s="96" customFormat="1" ht="20.100000000000001" customHeight="1" x14ac:dyDescent="0.5">
      <c r="A5" s="158"/>
      <c r="B5" s="158"/>
      <c r="C5" s="158"/>
      <c r="D5" s="158"/>
      <c r="E5" s="158"/>
      <c r="F5" s="293" t="s">
        <v>50</v>
      </c>
      <c r="G5" s="293"/>
      <c r="H5" s="293"/>
      <c r="I5" s="293"/>
      <c r="J5" s="293"/>
      <c r="K5" s="293"/>
      <c r="L5" s="293"/>
      <c r="M5" s="293"/>
      <c r="N5" s="293"/>
      <c r="O5" s="293"/>
      <c r="P5" s="293"/>
      <c r="Q5" s="293"/>
      <c r="R5" s="293"/>
      <c r="S5" s="293"/>
      <c r="T5" s="293"/>
      <c r="U5" s="293"/>
      <c r="V5" s="293"/>
      <c r="W5" s="293"/>
      <c r="X5" s="293"/>
    </row>
    <row r="6" spans="1:24" s="96" customFormat="1" ht="20.100000000000001" customHeight="1" x14ac:dyDescent="0.5">
      <c r="A6" s="158"/>
      <c r="B6" s="158"/>
      <c r="C6" s="158"/>
      <c r="D6" s="158"/>
      <c r="E6" s="158"/>
      <c r="F6" s="293" t="s">
        <v>70</v>
      </c>
      <c r="G6" s="293"/>
      <c r="H6" s="293"/>
      <c r="I6" s="293"/>
      <c r="J6" s="293"/>
      <c r="K6" s="293"/>
      <c r="L6" s="293"/>
      <c r="M6" s="293"/>
      <c r="N6" s="293"/>
      <c r="O6" s="293"/>
      <c r="P6" s="293"/>
      <c r="Q6" s="293"/>
      <c r="R6" s="293"/>
      <c r="S6" s="293"/>
      <c r="T6" s="293"/>
      <c r="U6" s="182"/>
      <c r="V6" s="159"/>
      <c r="W6" s="159"/>
      <c r="X6" s="159"/>
    </row>
    <row r="7" spans="1:24" s="96" customFormat="1" ht="20.100000000000001" customHeight="1" x14ac:dyDescent="0.5">
      <c r="A7" s="98"/>
      <c r="B7" s="98"/>
      <c r="C7" s="98"/>
      <c r="D7" s="98"/>
      <c r="E7" s="98"/>
      <c r="F7" s="160"/>
      <c r="G7" s="160"/>
      <c r="I7" s="160"/>
      <c r="J7" s="160"/>
      <c r="K7" s="160"/>
      <c r="M7" s="161"/>
      <c r="N7" s="161" t="s">
        <v>71</v>
      </c>
      <c r="O7" s="162"/>
      <c r="S7" s="162"/>
      <c r="T7" s="161"/>
      <c r="U7" s="183"/>
      <c r="V7" s="160"/>
      <c r="W7" s="163"/>
      <c r="X7" s="160"/>
    </row>
    <row r="8" spans="1:24" s="96" customFormat="1" ht="20.100000000000001" customHeight="1" x14ac:dyDescent="0.5">
      <c r="A8" s="98"/>
      <c r="B8" s="98"/>
      <c r="C8" s="98"/>
      <c r="D8" s="98"/>
      <c r="E8" s="98"/>
      <c r="F8" s="160"/>
      <c r="G8" s="160"/>
      <c r="H8" s="95"/>
      <c r="I8" s="160"/>
      <c r="J8" s="160"/>
      <c r="K8" s="160"/>
      <c r="L8" s="161" t="s">
        <v>72</v>
      </c>
      <c r="M8" s="161"/>
      <c r="N8" s="164" t="s">
        <v>73</v>
      </c>
      <c r="O8" s="162"/>
      <c r="P8" s="293" t="s">
        <v>42</v>
      </c>
      <c r="Q8" s="293"/>
      <c r="R8" s="293"/>
      <c r="S8" s="162"/>
      <c r="T8" s="161"/>
      <c r="U8" s="163"/>
      <c r="V8" s="160"/>
      <c r="W8" s="163"/>
      <c r="X8" s="160"/>
    </row>
    <row r="9" spans="1:24" s="96" customFormat="1" ht="20.100000000000001" customHeight="1" x14ac:dyDescent="0.5">
      <c r="A9" s="158"/>
      <c r="B9" s="158"/>
      <c r="C9" s="158"/>
      <c r="D9" s="158"/>
      <c r="E9" s="158"/>
      <c r="F9" s="161"/>
      <c r="G9" s="161"/>
      <c r="H9" s="161"/>
      <c r="I9" s="161"/>
      <c r="J9" s="161" t="s">
        <v>152</v>
      </c>
      <c r="K9" s="161"/>
      <c r="L9" s="161" t="s">
        <v>74</v>
      </c>
      <c r="M9" s="161"/>
      <c r="N9" s="166" t="s">
        <v>75</v>
      </c>
      <c r="O9" s="166"/>
      <c r="P9" s="165" t="s">
        <v>90</v>
      </c>
      <c r="Q9" s="166"/>
      <c r="R9" s="161"/>
      <c r="S9" s="166"/>
      <c r="T9" s="161" t="s">
        <v>76</v>
      </c>
      <c r="U9" s="167"/>
      <c r="V9" s="161"/>
      <c r="W9" s="166"/>
    </row>
    <row r="10" spans="1:24" s="170" customFormat="1" ht="20.100000000000001" customHeight="1" x14ac:dyDescent="0.5">
      <c r="A10" s="158"/>
      <c r="B10" s="158"/>
      <c r="C10" s="158"/>
      <c r="D10" s="158"/>
      <c r="E10" s="158"/>
      <c r="F10" s="161" t="s">
        <v>77</v>
      </c>
      <c r="G10" s="161"/>
      <c r="H10" s="161" t="s">
        <v>126</v>
      </c>
      <c r="I10" s="161"/>
      <c r="J10" s="190" t="s">
        <v>153</v>
      </c>
      <c r="K10" s="161"/>
      <c r="L10" s="161" t="s">
        <v>78</v>
      </c>
      <c r="M10" s="168"/>
      <c r="N10" s="166" t="s">
        <v>79</v>
      </c>
      <c r="O10" s="166"/>
      <c r="P10" s="169" t="s">
        <v>91</v>
      </c>
      <c r="Q10" s="166"/>
      <c r="R10" s="161"/>
      <c r="S10" s="166"/>
      <c r="T10" s="161" t="s">
        <v>80</v>
      </c>
      <c r="U10" s="167"/>
      <c r="V10" s="161" t="s">
        <v>81</v>
      </c>
      <c r="W10" s="166"/>
      <c r="X10" s="161" t="s">
        <v>82</v>
      </c>
    </row>
    <row r="11" spans="1:24" s="170" customFormat="1" ht="20.100000000000001" customHeight="1" x14ac:dyDescent="0.5">
      <c r="A11" s="158"/>
      <c r="B11" s="158"/>
      <c r="C11" s="158"/>
      <c r="D11" s="158"/>
      <c r="E11" s="158"/>
      <c r="F11" s="161" t="s">
        <v>83</v>
      </c>
      <c r="G11" s="161"/>
      <c r="H11" s="161" t="s">
        <v>127</v>
      </c>
      <c r="I11" s="161"/>
      <c r="J11" s="190" t="s">
        <v>154</v>
      </c>
      <c r="K11" s="161"/>
      <c r="L11" s="161" t="s">
        <v>84</v>
      </c>
      <c r="M11" s="161"/>
      <c r="N11" s="166" t="s">
        <v>86</v>
      </c>
      <c r="O11" s="166"/>
      <c r="P11" s="161" t="s">
        <v>85</v>
      </c>
      <c r="Q11" s="166"/>
      <c r="R11" s="161" t="s">
        <v>44</v>
      </c>
      <c r="S11" s="166"/>
      <c r="T11" s="161" t="s">
        <v>87</v>
      </c>
      <c r="U11" s="166"/>
      <c r="V11" s="161" t="s">
        <v>88</v>
      </c>
      <c r="W11" s="166"/>
      <c r="X11" s="161" t="s">
        <v>36</v>
      </c>
    </row>
    <row r="12" spans="1:24" s="170" customFormat="1" ht="20.100000000000001" customHeight="1" x14ac:dyDescent="0.5">
      <c r="A12" s="98"/>
      <c r="B12" s="98"/>
      <c r="C12" s="98"/>
      <c r="D12" s="281" t="s">
        <v>2</v>
      </c>
      <c r="E12" s="98"/>
      <c r="F12" s="164" t="s">
        <v>3</v>
      </c>
      <c r="G12" s="161"/>
      <c r="H12" s="164" t="s">
        <v>3</v>
      </c>
      <c r="I12" s="161"/>
      <c r="J12" s="164" t="s">
        <v>3</v>
      </c>
      <c r="K12" s="161"/>
      <c r="L12" s="164" t="s">
        <v>3</v>
      </c>
      <c r="M12" s="161"/>
      <c r="N12" s="171" t="s">
        <v>3</v>
      </c>
      <c r="O12" s="166"/>
      <c r="P12" s="164" t="s">
        <v>3</v>
      </c>
      <c r="Q12" s="166"/>
      <c r="R12" s="164" t="s">
        <v>3</v>
      </c>
      <c r="S12" s="166"/>
      <c r="T12" s="164" t="s">
        <v>3</v>
      </c>
      <c r="U12" s="166"/>
      <c r="V12" s="164" t="s">
        <v>3</v>
      </c>
      <c r="W12" s="166"/>
      <c r="X12" s="164" t="s">
        <v>3</v>
      </c>
    </row>
    <row r="13" spans="1:24" s="170" customFormat="1" ht="5.0999999999999996" customHeight="1" x14ac:dyDescent="0.5">
      <c r="A13" s="98"/>
      <c r="B13" s="98"/>
      <c r="C13" s="98"/>
      <c r="D13" s="172"/>
      <c r="E13" s="98"/>
      <c r="F13" s="161"/>
      <c r="G13" s="161"/>
      <c r="H13" s="161"/>
      <c r="I13" s="161"/>
      <c r="J13" s="161"/>
      <c r="K13" s="161"/>
      <c r="L13" s="161"/>
      <c r="M13" s="161"/>
      <c r="N13" s="166"/>
      <c r="O13" s="166"/>
      <c r="P13" s="161"/>
      <c r="Q13" s="166"/>
      <c r="R13" s="161"/>
      <c r="S13" s="166"/>
      <c r="T13" s="161"/>
      <c r="U13" s="166"/>
      <c r="V13" s="161"/>
      <c r="W13" s="166"/>
      <c r="X13" s="161"/>
    </row>
    <row r="14" spans="1:24" s="170" customFormat="1" ht="20.100000000000001" customHeight="1" x14ac:dyDescent="0.5">
      <c r="A14" s="96" t="s">
        <v>151</v>
      </c>
      <c r="B14" s="97"/>
      <c r="C14" s="98"/>
      <c r="D14" s="98"/>
      <c r="E14" s="98"/>
      <c r="F14" s="160">
        <v>158000000</v>
      </c>
      <c r="G14" s="160"/>
      <c r="H14" s="160">
        <v>228732200</v>
      </c>
      <c r="I14" s="160"/>
      <c r="J14" s="160">
        <v>3409740</v>
      </c>
      <c r="K14" s="160"/>
      <c r="L14" s="160">
        <v>1175732</v>
      </c>
      <c r="M14" s="160"/>
      <c r="N14" s="160">
        <v>-1502</v>
      </c>
      <c r="O14" s="160"/>
      <c r="P14" s="160">
        <v>11770000</v>
      </c>
      <c r="Q14" s="160"/>
      <c r="R14" s="160">
        <v>68080890</v>
      </c>
      <c r="S14" s="160"/>
      <c r="T14" s="160">
        <f>SUM(F14:S14)</f>
        <v>471167060</v>
      </c>
      <c r="U14" s="160"/>
      <c r="V14" s="160">
        <v>720963</v>
      </c>
      <c r="W14" s="160"/>
      <c r="X14" s="160">
        <f>SUM(T14:V14)</f>
        <v>471888023</v>
      </c>
    </row>
    <row r="15" spans="1:24" s="170" customFormat="1" ht="5.0999999999999996" customHeight="1" x14ac:dyDescent="0.5">
      <c r="A15" s="96"/>
      <c r="B15" s="98"/>
      <c r="C15" s="98"/>
      <c r="D15" s="98"/>
      <c r="E15" s="98"/>
      <c r="F15" s="160"/>
      <c r="G15" s="160"/>
      <c r="H15" s="160"/>
      <c r="I15" s="160"/>
      <c r="J15" s="160"/>
      <c r="K15" s="160"/>
      <c r="L15" s="160"/>
      <c r="M15" s="160"/>
      <c r="N15" s="160"/>
      <c r="O15" s="160"/>
      <c r="P15" s="160"/>
      <c r="Q15" s="160"/>
      <c r="R15" s="160"/>
      <c r="S15" s="160"/>
      <c r="T15" s="160"/>
      <c r="U15" s="160"/>
      <c r="V15" s="160"/>
      <c r="W15" s="160"/>
      <c r="X15" s="173"/>
    </row>
    <row r="16" spans="1:24" s="170" customFormat="1" ht="20.100000000000001" customHeight="1" x14ac:dyDescent="0.5">
      <c r="A16" s="174" t="s">
        <v>181</v>
      </c>
      <c r="B16" s="98"/>
      <c r="C16" s="98"/>
      <c r="D16" s="98"/>
      <c r="E16" s="98"/>
      <c r="F16" s="160"/>
      <c r="G16" s="160"/>
      <c r="H16" s="160"/>
      <c r="I16" s="160"/>
      <c r="J16" s="160"/>
      <c r="K16" s="160"/>
      <c r="L16" s="160"/>
      <c r="M16" s="160"/>
      <c r="N16" s="160"/>
      <c r="O16" s="160"/>
      <c r="P16" s="160"/>
      <c r="Q16" s="160"/>
      <c r="R16" s="160"/>
      <c r="S16" s="160"/>
      <c r="T16" s="160"/>
      <c r="U16" s="160"/>
      <c r="V16" s="160"/>
      <c r="W16" s="160"/>
      <c r="X16" s="173"/>
    </row>
    <row r="17" spans="1:24" s="170" customFormat="1" ht="20.100000000000001" customHeight="1" x14ac:dyDescent="0.5">
      <c r="A17" s="175" t="s">
        <v>157</v>
      </c>
      <c r="B17" s="98"/>
      <c r="C17" s="98"/>
      <c r="D17" s="176">
        <v>14</v>
      </c>
      <c r="E17" s="98"/>
      <c r="F17" s="160">
        <v>473575</v>
      </c>
      <c r="G17" s="160"/>
      <c r="H17" s="160">
        <v>2936165</v>
      </c>
      <c r="I17" s="160"/>
      <c r="J17" s="160">
        <v>-3409740</v>
      </c>
      <c r="K17" s="160"/>
      <c r="L17" s="160">
        <v>0</v>
      </c>
      <c r="M17" s="160"/>
      <c r="N17" s="160">
        <v>0</v>
      </c>
      <c r="O17" s="160"/>
      <c r="P17" s="160">
        <v>0</v>
      </c>
      <c r="Q17" s="160"/>
      <c r="R17" s="160">
        <v>0</v>
      </c>
      <c r="S17" s="160"/>
      <c r="T17" s="160">
        <f>SUM(F17:S17)</f>
        <v>0</v>
      </c>
      <c r="U17" s="160"/>
      <c r="V17" s="160">
        <v>0</v>
      </c>
      <c r="W17" s="160"/>
      <c r="X17" s="160">
        <f>SUM(T17:W17)</f>
        <v>0</v>
      </c>
    </row>
    <row r="18" spans="1:24" s="170" customFormat="1" ht="20.100000000000001" customHeight="1" x14ac:dyDescent="0.5">
      <c r="A18" s="175" t="s">
        <v>147</v>
      </c>
      <c r="B18" s="98"/>
      <c r="C18" s="98"/>
      <c r="D18" s="176"/>
      <c r="E18" s="98"/>
      <c r="F18" s="160">
        <v>0</v>
      </c>
      <c r="G18" s="160"/>
      <c r="H18" s="160">
        <v>0</v>
      </c>
      <c r="I18" s="160"/>
      <c r="J18" s="160">
        <v>105733360</v>
      </c>
      <c r="K18" s="160"/>
      <c r="L18" s="160">
        <v>0</v>
      </c>
      <c r="M18" s="160"/>
      <c r="N18" s="160">
        <v>0</v>
      </c>
      <c r="O18" s="160"/>
      <c r="P18" s="160">
        <v>0</v>
      </c>
      <c r="Q18" s="160"/>
      <c r="R18" s="160">
        <v>0</v>
      </c>
      <c r="S18" s="160"/>
      <c r="T18" s="160">
        <f>SUM(F18:S18)</f>
        <v>105733360</v>
      </c>
      <c r="U18" s="160"/>
      <c r="V18" s="160">
        <v>0</v>
      </c>
      <c r="W18" s="160"/>
      <c r="X18" s="160">
        <f t="shared" ref="X18:X20" si="0">SUM(T18:W18)</f>
        <v>105733360</v>
      </c>
    </row>
    <row r="19" spans="1:24" s="170" customFormat="1" ht="20.100000000000001" customHeight="1" x14ac:dyDescent="0.5">
      <c r="A19" s="175" t="s">
        <v>135</v>
      </c>
      <c r="B19" s="98"/>
      <c r="C19" s="98"/>
      <c r="D19" s="176"/>
      <c r="E19" s="98"/>
      <c r="F19" s="160">
        <v>0</v>
      </c>
      <c r="G19" s="160"/>
      <c r="H19" s="160">
        <v>0</v>
      </c>
      <c r="I19" s="160"/>
      <c r="J19" s="160">
        <v>0</v>
      </c>
      <c r="K19" s="160"/>
      <c r="L19" s="160">
        <v>0</v>
      </c>
      <c r="M19" s="160"/>
      <c r="N19" s="160">
        <v>0</v>
      </c>
      <c r="O19" s="160"/>
      <c r="P19" s="160">
        <v>0</v>
      </c>
      <c r="Q19" s="160"/>
      <c r="R19" s="160">
        <v>-38028414</v>
      </c>
      <c r="S19" s="160"/>
      <c r="T19" s="160">
        <f>SUM(F19:S19)</f>
        <v>-38028414</v>
      </c>
      <c r="U19" s="160"/>
      <c r="V19" s="160">
        <v>0</v>
      </c>
      <c r="W19" s="160"/>
      <c r="X19" s="160">
        <f>SUM(T19:W19)</f>
        <v>-38028414</v>
      </c>
    </row>
    <row r="20" spans="1:24" s="170" customFormat="1" ht="20.100000000000001" customHeight="1" x14ac:dyDescent="0.5">
      <c r="A20" s="98" t="s">
        <v>89</v>
      </c>
      <c r="B20" s="98"/>
      <c r="C20" s="98"/>
      <c r="D20" s="176"/>
      <c r="E20" s="98"/>
      <c r="F20" s="160">
        <v>0</v>
      </c>
      <c r="G20" s="98"/>
      <c r="H20" s="160">
        <v>0</v>
      </c>
      <c r="I20" s="98"/>
      <c r="J20" s="160">
        <v>0</v>
      </c>
      <c r="K20" s="98"/>
      <c r="L20" s="160">
        <v>0</v>
      </c>
      <c r="M20" s="98"/>
      <c r="N20" s="160">
        <v>0</v>
      </c>
      <c r="O20" s="98"/>
      <c r="P20" s="160">
        <v>320000</v>
      </c>
      <c r="Q20" s="98"/>
      <c r="R20" s="160">
        <v>-320000</v>
      </c>
      <c r="S20" s="98"/>
      <c r="T20" s="160">
        <f>SUM(F20:S20)</f>
        <v>0</v>
      </c>
      <c r="U20" s="98"/>
      <c r="V20" s="160">
        <v>0</v>
      </c>
      <c r="W20" s="98"/>
      <c r="X20" s="160">
        <f t="shared" si="0"/>
        <v>0</v>
      </c>
    </row>
    <row r="21" spans="1:24" s="170" customFormat="1" ht="20.100000000000001" customHeight="1" x14ac:dyDescent="0.5">
      <c r="A21" s="98" t="s">
        <v>180</v>
      </c>
      <c r="B21" s="175"/>
      <c r="C21" s="98"/>
      <c r="D21" s="98"/>
      <c r="E21" s="98"/>
      <c r="F21" s="177">
        <v>0</v>
      </c>
      <c r="G21" s="98"/>
      <c r="H21" s="177">
        <v>0</v>
      </c>
      <c r="I21" s="98"/>
      <c r="J21" s="177">
        <v>0</v>
      </c>
      <c r="K21" s="98"/>
      <c r="L21" s="177">
        <v>0</v>
      </c>
      <c r="M21" s="98"/>
      <c r="N21" s="177">
        <v>0</v>
      </c>
      <c r="O21" s="98"/>
      <c r="P21" s="177">
        <v>0</v>
      </c>
      <c r="Q21" s="98"/>
      <c r="R21" s="177">
        <v>3838144</v>
      </c>
      <c r="S21" s="98"/>
      <c r="T21" s="177">
        <f>SUM(F21:S21)</f>
        <v>3838144</v>
      </c>
      <c r="U21" s="98"/>
      <c r="V21" s="177">
        <v>-512019</v>
      </c>
      <c r="W21" s="98"/>
      <c r="X21" s="177">
        <f>SUM(T21:V21)</f>
        <v>3326125</v>
      </c>
    </row>
    <row r="22" spans="1:24" s="170" customFormat="1" ht="5.0999999999999996" customHeight="1" x14ac:dyDescent="0.5">
      <c r="A22" s="98"/>
      <c r="B22" s="98"/>
      <c r="C22" s="98"/>
      <c r="D22" s="98"/>
      <c r="E22" s="98"/>
      <c r="F22" s="160"/>
      <c r="G22" s="98"/>
      <c r="H22" s="160"/>
      <c r="I22" s="98"/>
      <c r="J22" s="160"/>
      <c r="K22" s="98"/>
      <c r="L22" s="160"/>
      <c r="M22" s="98"/>
      <c r="N22" s="160"/>
      <c r="O22" s="98"/>
      <c r="P22" s="160"/>
      <c r="Q22" s="98"/>
      <c r="R22" s="160"/>
      <c r="S22" s="98"/>
      <c r="T22" s="160"/>
      <c r="U22" s="98"/>
      <c r="V22" s="160"/>
      <c r="W22" s="98"/>
      <c r="X22" s="173"/>
    </row>
    <row r="23" spans="1:24" s="170" customFormat="1" ht="20.100000000000001" customHeight="1" thickBot="1" x14ac:dyDescent="0.55000000000000004">
      <c r="A23" s="174" t="s">
        <v>150</v>
      </c>
      <c r="B23" s="98"/>
      <c r="C23" s="98"/>
      <c r="D23" s="160"/>
      <c r="E23" s="98"/>
      <c r="F23" s="277">
        <f>SUM(F14:F22)</f>
        <v>158473575</v>
      </c>
      <c r="G23" s="98"/>
      <c r="H23" s="277">
        <f>SUM(H14:H22)</f>
        <v>231668365</v>
      </c>
      <c r="I23" s="98"/>
      <c r="J23" s="277">
        <f>SUM(J14:J22)</f>
        <v>105733360</v>
      </c>
      <c r="K23" s="98"/>
      <c r="L23" s="277">
        <f>SUM(L14:L22)</f>
        <v>1175732</v>
      </c>
      <c r="M23" s="98"/>
      <c r="N23" s="277">
        <f>SUM(N14:N22)</f>
        <v>-1502</v>
      </c>
      <c r="O23" s="98"/>
      <c r="P23" s="277">
        <f>SUM(P14:P22)</f>
        <v>12090000</v>
      </c>
      <c r="Q23" s="98"/>
      <c r="R23" s="277">
        <f>SUM(R14:R22)</f>
        <v>33570620</v>
      </c>
      <c r="S23" s="98"/>
      <c r="T23" s="277">
        <f>SUM(T14:T22)</f>
        <v>542710150</v>
      </c>
      <c r="U23" s="98"/>
      <c r="V23" s="277">
        <f>SUM(V14:V22)</f>
        <v>208944</v>
      </c>
      <c r="W23" s="98"/>
      <c r="X23" s="277">
        <f>SUM(T23:W23)</f>
        <v>542919094</v>
      </c>
    </row>
    <row r="24" spans="1:24" s="170" customFormat="1" ht="20.100000000000001" customHeight="1" thickTop="1" x14ac:dyDescent="0.5">
      <c r="A24" s="174"/>
      <c r="B24" s="98"/>
      <c r="C24" s="98"/>
      <c r="D24" s="160"/>
      <c r="E24" s="98"/>
      <c r="F24" s="160"/>
      <c r="G24" s="98"/>
      <c r="H24" s="160"/>
      <c r="I24" s="98"/>
      <c r="J24" s="160"/>
      <c r="K24" s="98"/>
      <c r="L24" s="160"/>
      <c r="M24" s="98"/>
      <c r="N24" s="181"/>
      <c r="O24" s="98"/>
      <c r="P24" s="160"/>
      <c r="Q24" s="98"/>
      <c r="R24" s="181"/>
      <c r="S24" s="98"/>
      <c r="T24" s="181"/>
      <c r="U24" s="98"/>
      <c r="V24" s="181"/>
      <c r="W24" s="98"/>
      <c r="X24" s="181"/>
    </row>
    <row r="25" spans="1:24" s="170" customFormat="1" ht="20.100000000000001" customHeight="1" x14ac:dyDescent="0.5">
      <c r="A25" s="96" t="s">
        <v>184</v>
      </c>
      <c r="B25" s="97"/>
      <c r="C25" s="98"/>
      <c r="D25" s="98"/>
      <c r="E25" s="98"/>
      <c r="F25" s="178">
        <v>173158750</v>
      </c>
      <c r="G25" s="98"/>
      <c r="H25" s="178">
        <v>322716550</v>
      </c>
      <c r="I25" s="98"/>
      <c r="J25" s="178">
        <v>0</v>
      </c>
      <c r="K25" s="98"/>
      <c r="L25" s="178">
        <v>1175732</v>
      </c>
      <c r="M25" s="98"/>
      <c r="N25" s="178">
        <v>-1502</v>
      </c>
      <c r="O25" s="98"/>
      <c r="P25" s="178">
        <v>12090000</v>
      </c>
      <c r="Q25" s="98"/>
      <c r="R25" s="178">
        <v>48380787</v>
      </c>
      <c r="S25" s="98"/>
      <c r="T25" s="178">
        <f>SUM(F25:S25)</f>
        <v>557520317</v>
      </c>
      <c r="U25" s="98"/>
      <c r="V25" s="178">
        <v>1781817</v>
      </c>
      <c r="W25" s="98"/>
      <c r="X25" s="178">
        <f>SUM(T25:V25)</f>
        <v>559302134</v>
      </c>
    </row>
    <row r="26" spans="1:24" s="170" customFormat="1" ht="5.0999999999999996" customHeight="1" x14ac:dyDescent="0.5">
      <c r="A26" s="96"/>
      <c r="B26" s="98"/>
      <c r="C26" s="98"/>
      <c r="D26" s="98"/>
      <c r="E26" s="98"/>
      <c r="F26" s="178"/>
      <c r="G26" s="98"/>
      <c r="H26" s="178"/>
      <c r="I26" s="98"/>
      <c r="J26" s="178"/>
      <c r="K26" s="98"/>
      <c r="L26" s="178"/>
      <c r="M26" s="98"/>
      <c r="N26" s="178"/>
      <c r="O26" s="98"/>
      <c r="P26" s="178"/>
      <c r="Q26" s="98"/>
      <c r="R26" s="178"/>
      <c r="S26" s="98"/>
      <c r="T26" s="178"/>
      <c r="U26" s="98"/>
      <c r="V26" s="178"/>
      <c r="W26" s="98"/>
      <c r="X26" s="178"/>
    </row>
    <row r="27" spans="1:24" s="170" customFormat="1" ht="20.100000000000001" customHeight="1" x14ac:dyDescent="0.5">
      <c r="A27" s="174" t="s">
        <v>181</v>
      </c>
      <c r="B27" s="98"/>
      <c r="C27" s="98"/>
      <c r="D27" s="98"/>
      <c r="E27" s="98"/>
      <c r="F27" s="178"/>
      <c r="G27" s="98"/>
      <c r="H27" s="178"/>
      <c r="I27" s="98"/>
      <c r="J27" s="178"/>
      <c r="K27" s="98"/>
      <c r="L27" s="178"/>
      <c r="M27" s="98"/>
      <c r="N27" s="178"/>
      <c r="O27" s="98"/>
      <c r="P27" s="178"/>
      <c r="Q27" s="98"/>
      <c r="R27" s="178"/>
      <c r="S27" s="98"/>
      <c r="T27" s="178"/>
      <c r="U27" s="98"/>
      <c r="V27" s="178"/>
      <c r="W27" s="98"/>
      <c r="X27" s="178"/>
    </row>
    <row r="28" spans="1:24" s="170" customFormat="1" ht="20.100000000000001" customHeight="1" x14ac:dyDescent="0.5">
      <c r="A28" s="175" t="s">
        <v>157</v>
      </c>
      <c r="B28" s="98"/>
      <c r="C28" s="98"/>
      <c r="D28" s="176">
        <v>14</v>
      </c>
      <c r="E28" s="98"/>
      <c r="F28" s="178">
        <v>631</v>
      </c>
      <c r="G28" s="98"/>
      <c r="H28" s="178">
        <v>3909</v>
      </c>
      <c r="I28" s="98"/>
      <c r="J28" s="178">
        <v>0</v>
      </c>
      <c r="K28" s="98"/>
      <c r="L28" s="178">
        <v>0</v>
      </c>
      <c r="M28" s="98"/>
      <c r="N28" s="178">
        <v>0</v>
      </c>
      <c r="O28" s="98"/>
      <c r="P28" s="178">
        <v>0</v>
      </c>
      <c r="Q28" s="98"/>
      <c r="R28" s="178">
        <v>0</v>
      </c>
      <c r="S28" s="98"/>
      <c r="T28" s="178">
        <f>SUM(F28:S28)</f>
        <v>4540</v>
      </c>
      <c r="U28" s="98"/>
      <c r="V28" s="178">
        <v>0</v>
      </c>
      <c r="W28" s="98"/>
      <c r="X28" s="178">
        <f t="shared" ref="X28:X30" si="1">SUM(T28:V28)</f>
        <v>4540</v>
      </c>
    </row>
    <row r="29" spans="1:24" s="170" customFormat="1" ht="20.100000000000001" customHeight="1" x14ac:dyDescent="0.5">
      <c r="A29" s="98" t="s">
        <v>89</v>
      </c>
      <c r="B29" s="98"/>
      <c r="C29" s="98"/>
      <c r="D29" s="176">
        <v>15</v>
      </c>
      <c r="E29" s="98"/>
      <c r="F29" s="178">
        <v>0</v>
      </c>
      <c r="G29" s="98"/>
      <c r="H29" s="178">
        <v>0</v>
      </c>
      <c r="I29" s="98"/>
      <c r="J29" s="178">
        <v>0</v>
      </c>
      <c r="K29" s="98"/>
      <c r="L29" s="178">
        <v>0</v>
      </c>
      <c r="M29" s="98"/>
      <c r="N29" s="178">
        <v>0</v>
      </c>
      <c r="O29" s="98"/>
      <c r="P29" s="178">
        <v>234000</v>
      </c>
      <c r="Q29" s="98"/>
      <c r="R29" s="178">
        <v>-234000</v>
      </c>
      <c r="S29" s="98"/>
      <c r="T29" s="178">
        <f>SUM(F29:S29)</f>
        <v>0</v>
      </c>
      <c r="U29" s="98"/>
      <c r="V29" s="178">
        <v>0</v>
      </c>
      <c r="W29" s="98"/>
      <c r="X29" s="178">
        <f t="shared" si="1"/>
        <v>0</v>
      </c>
    </row>
    <row r="30" spans="1:24" s="170" customFormat="1" ht="20.100000000000001" customHeight="1" x14ac:dyDescent="0.5">
      <c r="A30" s="98" t="s">
        <v>196</v>
      </c>
      <c r="B30" s="175"/>
      <c r="C30" s="98"/>
      <c r="D30" s="98"/>
      <c r="E30" s="98"/>
      <c r="F30" s="180">
        <v>0</v>
      </c>
      <c r="G30" s="98"/>
      <c r="H30" s="180">
        <v>0</v>
      </c>
      <c r="I30" s="98"/>
      <c r="J30" s="180">
        <v>0</v>
      </c>
      <c r="K30" s="98"/>
      <c r="L30" s="180">
        <v>0</v>
      </c>
      <c r="M30" s="98"/>
      <c r="N30" s="180">
        <v>0</v>
      </c>
      <c r="O30" s="98"/>
      <c r="P30" s="180">
        <v>0</v>
      </c>
      <c r="Q30" s="98"/>
      <c r="R30" s="180">
        <f>'T6 (6M)'!J49</f>
        <v>-20881759</v>
      </c>
      <c r="S30" s="98"/>
      <c r="T30" s="180">
        <f>SUM(F30:S30)</f>
        <v>-20881759</v>
      </c>
      <c r="U30" s="98"/>
      <c r="V30" s="180">
        <v>-360752</v>
      </c>
      <c r="W30" s="98"/>
      <c r="X30" s="180">
        <f t="shared" si="1"/>
        <v>-21242511</v>
      </c>
    </row>
    <row r="31" spans="1:24" s="170" customFormat="1" ht="5.0999999999999996" customHeight="1" x14ac:dyDescent="0.5">
      <c r="A31" s="98"/>
      <c r="B31" s="98"/>
      <c r="C31" s="98"/>
      <c r="D31" s="98"/>
      <c r="E31" s="98"/>
      <c r="F31" s="178"/>
      <c r="G31" s="98"/>
      <c r="H31" s="178"/>
      <c r="I31" s="98"/>
      <c r="J31" s="178"/>
      <c r="K31" s="98"/>
      <c r="L31" s="178"/>
      <c r="M31" s="98"/>
      <c r="N31" s="178"/>
      <c r="O31" s="98"/>
      <c r="P31" s="178"/>
      <c r="Q31" s="98"/>
      <c r="R31" s="178"/>
      <c r="S31" s="98"/>
      <c r="T31" s="178"/>
      <c r="U31" s="98"/>
      <c r="V31" s="178"/>
      <c r="W31" s="98"/>
      <c r="X31" s="179"/>
    </row>
    <row r="32" spans="1:24" s="170" customFormat="1" ht="20.100000000000001" customHeight="1" thickBot="1" x14ac:dyDescent="0.55000000000000004">
      <c r="A32" s="174" t="s">
        <v>185</v>
      </c>
      <c r="B32" s="98"/>
      <c r="C32" s="98"/>
      <c r="D32" s="160"/>
      <c r="E32" s="98"/>
      <c r="F32" s="278">
        <f>SUM(F25:G30)</f>
        <v>173159381</v>
      </c>
      <c r="G32" s="98"/>
      <c r="H32" s="278">
        <f t="shared" ref="H32:X32" si="2">SUM(H25:I30)</f>
        <v>322720459</v>
      </c>
      <c r="I32" s="98"/>
      <c r="J32" s="278">
        <f t="shared" si="2"/>
        <v>0</v>
      </c>
      <c r="K32" s="98"/>
      <c r="L32" s="278">
        <f t="shared" si="2"/>
        <v>1175732</v>
      </c>
      <c r="M32" s="98"/>
      <c r="N32" s="278">
        <f t="shared" ref="N32" si="3">SUM(N25:O30)</f>
        <v>-1502</v>
      </c>
      <c r="O32" s="98"/>
      <c r="P32" s="278">
        <f t="shared" si="2"/>
        <v>12324000</v>
      </c>
      <c r="Q32" s="98"/>
      <c r="R32" s="278">
        <f t="shared" si="2"/>
        <v>27265028</v>
      </c>
      <c r="S32" s="98"/>
      <c r="T32" s="278">
        <f t="shared" si="2"/>
        <v>536643098</v>
      </c>
      <c r="U32" s="98"/>
      <c r="V32" s="278">
        <f t="shared" si="2"/>
        <v>1421065</v>
      </c>
      <c r="W32" s="98"/>
      <c r="X32" s="278">
        <f t="shared" si="2"/>
        <v>538064163</v>
      </c>
    </row>
    <row r="33" spans="1:24" s="170" customFormat="1" ht="25.5" customHeight="1" thickTop="1" x14ac:dyDescent="0.5">
      <c r="E33" s="98"/>
      <c r="F33" s="283"/>
      <c r="G33" s="98"/>
      <c r="H33" s="283"/>
      <c r="I33" s="98"/>
      <c r="J33" s="283"/>
      <c r="K33" s="98"/>
      <c r="L33" s="283"/>
      <c r="M33" s="98"/>
      <c r="N33" s="284"/>
      <c r="O33" s="98"/>
      <c r="P33" s="285"/>
      <c r="Q33" s="98"/>
      <c r="R33" s="285"/>
      <c r="S33" s="98"/>
      <c r="T33" s="285"/>
      <c r="U33" s="98"/>
      <c r="W33" s="98"/>
    </row>
    <row r="34" spans="1:24" ht="6" customHeight="1" x14ac:dyDescent="0.5"/>
    <row r="35" spans="1:24" s="67" customFormat="1" ht="20.100000000000001" customHeight="1" x14ac:dyDescent="0.5">
      <c r="A35" s="294" t="s">
        <v>129</v>
      </c>
      <c r="B35" s="294"/>
      <c r="C35" s="294"/>
      <c r="D35" s="294"/>
      <c r="E35" s="294"/>
      <c r="F35" s="294"/>
      <c r="G35" s="294"/>
      <c r="H35" s="294"/>
      <c r="I35" s="294"/>
      <c r="J35" s="294"/>
      <c r="K35" s="294"/>
      <c r="L35" s="294"/>
      <c r="M35" s="294"/>
      <c r="N35" s="294"/>
      <c r="O35" s="294"/>
      <c r="P35" s="294"/>
      <c r="Q35" s="294"/>
      <c r="R35" s="294"/>
      <c r="S35" s="294"/>
      <c r="T35" s="294"/>
      <c r="U35" s="294"/>
      <c r="V35" s="294"/>
      <c r="W35" s="294"/>
      <c r="X35" s="294"/>
    </row>
    <row r="36" spans="1:24" ht="6" customHeight="1" x14ac:dyDescent="0.5">
      <c r="A36" s="184"/>
      <c r="B36" s="67"/>
      <c r="C36" s="67"/>
      <c r="D36" s="48"/>
      <c r="E36" s="48"/>
      <c r="F36" s="48"/>
      <c r="G36" s="48"/>
      <c r="H36" s="48"/>
      <c r="I36" s="48"/>
      <c r="J36" s="48"/>
      <c r="K36" s="48"/>
      <c r="L36" s="48"/>
      <c r="M36" s="48"/>
      <c r="N36" s="189"/>
      <c r="O36" s="189"/>
      <c r="P36" s="48"/>
      <c r="Q36" s="48"/>
      <c r="R36" s="189"/>
      <c r="S36" s="189"/>
      <c r="T36" s="189"/>
      <c r="U36" s="189"/>
      <c r="V36" s="189"/>
      <c r="W36" s="189"/>
      <c r="X36" s="189"/>
    </row>
    <row r="37" spans="1:24" ht="21.75" customHeight="1" x14ac:dyDescent="0.5">
      <c r="A37" s="14" t="str">
        <f>'T6 (6M)'!A62</f>
        <v>หมายเหตุประกอบข้อมูลทางการเงินเป็นส่วนหนึ่งของข้อมูลทางการเงินระหว่างกาลนี้</v>
      </c>
      <c r="B37" s="99"/>
      <c r="C37" s="99"/>
      <c r="D37" s="99"/>
      <c r="E37" s="99"/>
      <c r="F37" s="99"/>
      <c r="G37" s="99"/>
      <c r="H37" s="99"/>
      <c r="I37" s="99"/>
      <c r="J37" s="99"/>
      <c r="K37" s="99"/>
      <c r="L37" s="99"/>
      <c r="M37" s="99"/>
      <c r="N37" s="99"/>
      <c r="O37" s="99"/>
      <c r="P37" s="99"/>
      <c r="Q37" s="99"/>
      <c r="R37" s="99"/>
      <c r="S37" s="99"/>
      <c r="T37" s="99"/>
      <c r="U37" s="99"/>
      <c r="V37" s="99"/>
      <c r="W37" s="100"/>
      <c r="X37" s="101"/>
    </row>
  </sheetData>
  <mergeCells count="4">
    <mergeCell ref="F5:X5"/>
    <mergeCell ref="F6:T6"/>
    <mergeCell ref="P8:R8"/>
    <mergeCell ref="A35:X35"/>
  </mergeCells>
  <pageMargins left="0.5" right="0.5" top="0.5" bottom="0.6" header="0.49" footer="0.4"/>
  <pageSetup paperSize="9" scale="85" firstPageNumber="7" fitToHeight="0" orientation="landscape" useFirstPageNumber="1" horizontalDpi="1200" verticalDpi="1200" r:id="rId1"/>
  <headerFooter>
    <oddFooter>&amp;R&amp;"Browallia New,Regular"&amp;13&amp;P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AF1AA-B6AA-4592-8FA4-343764642377}">
  <sheetPr>
    <tabColor theme="3" tint="0.39997558519241921"/>
  </sheetPr>
  <dimension ref="A1:P35"/>
  <sheetViews>
    <sheetView topLeftCell="A19" zoomScaleNormal="100" zoomScaleSheetLayoutView="100" workbookViewId="0">
      <selection activeCell="F39" sqref="F39"/>
    </sheetView>
  </sheetViews>
  <sheetFormatPr defaultRowHeight="21.75" customHeight="1" x14ac:dyDescent="0.5"/>
  <cols>
    <col min="1" max="2" width="1.7109375" style="73" customWidth="1"/>
    <col min="3" max="3" width="46.140625" style="73" customWidth="1"/>
    <col min="4" max="4" width="8.7109375" style="216" customWidth="1"/>
    <col min="5" max="5" width="1.7109375" style="217" customWidth="1"/>
    <col min="6" max="6" width="12.140625" style="216" customWidth="1"/>
    <col min="7" max="7" width="1.7109375" style="216" customWidth="1"/>
    <col min="8" max="8" width="12.7109375" style="216" customWidth="1"/>
    <col min="9" max="9" width="1.7109375" style="216" customWidth="1"/>
    <col min="10" max="10" width="12.140625" style="216" customWidth="1"/>
    <col min="11" max="11" width="1.7109375" style="216" customWidth="1"/>
    <col min="12" max="12" width="13.7109375" style="24" customWidth="1"/>
    <col min="13" max="13" width="1.7109375" style="218" customWidth="1"/>
    <col min="14" max="14" width="13.7109375" style="24" customWidth="1"/>
    <col min="15" max="15" width="1.7109375" style="217" customWidth="1"/>
    <col min="16" max="16" width="13.7109375" style="24" customWidth="1"/>
    <col min="17" max="17" width="9" style="73" customWidth="1"/>
    <col min="18" max="225" width="9" style="73"/>
    <col min="226" max="227" width="1.7109375" style="73" customWidth="1"/>
    <col min="228" max="228" width="62.5703125" style="73" customWidth="1"/>
    <col min="229" max="229" width="8.7109375" style="73" bestFit="1" customWidth="1"/>
    <col min="230" max="230" width="1.7109375" style="73" customWidth="1"/>
    <col min="231" max="231" width="13.7109375" style="73" customWidth="1"/>
    <col min="232" max="232" width="1.7109375" style="73" customWidth="1"/>
    <col min="233" max="233" width="13.7109375" style="73" customWidth="1"/>
    <col min="234" max="234" width="1.7109375" style="73" customWidth="1"/>
    <col min="235" max="235" width="13.7109375" style="73" customWidth="1"/>
    <col min="236" max="236" width="1.7109375" style="73" customWidth="1"/>
    <col min="237" max="237" width="13.7109375" style="73" customWidth="1"/>
    <col min="238" max="238" width="10.7109375" style="73" bestFit="1" customWidth="1"/>
    <col min="239" max="481" width="9" style="73"/>
    <col min="482" max="483" width="1.7109375" style="73" customWidth="1"/>
    <col min="484" max="484" width="62.5703125" style="73" customWidth="1"/>
    <col min="485" max="485" width="8.7109375" style="73" bestFit="1" customWidth="1"/>
    <col min="486" max="486" width="1.7109375" style="73" customWidth="1"/>
    <col min="487" max="487" width="13.7109375" style="73" customWidth="1"/>
    <col min="488" max="488" width="1.7109375" style="73" customWidth="1"/>
    <col min="489" max="489" width="13.7109375" style="73" customWidth="1"/>
    <col min="490" max="490" width="1.7109375" style="73" customWidth="1"/>
    <col min="491" max="491" width="13.7109375" style="73" customWidth="1"/>
    <col min="492" max="492" width="1.7109375" style="73" customWidth="1"/>
    <col min="493" max="493" width="13.7109375" style="73" customWidth="1"/>
    <col min="494" max="494" width="10.7109375" style="73" bestFit="1" customWidth="1"/>
    <col min="495" max="737" width="9" style="73"/>
    <col min="738" max="739" width="1.7109375" style="73" customWidth="1"/>
    <col min="740" max="740" width="62.5703125" style="73" customWidth="1"/>
    <col min="741" max="741" width="8.7109375" style="73" bestFit="1" customWidth="1"/>
    <col min="742" max="742" width="1.7109375" style="73" customWidth="1"/>
    <col min="743" max="743" width="13.7109375" style="73" customWidth="1"/>
    <col min="744" max="744" width="1.7109375" style="73" customWidth="1"/>
    <col min="745" max="745" width="13.7109375" style="73" customWidth="1"/>
    <col min="746" max="746" width="1.7109375" style="73" customWidth="1"/>
    <col min="747" max="747" width="13.7109375" style="73" customWidth="1"/>
    <col min="748" max="748" width="1.7109375" style="73" customWidth="1"/>
    <col min="749" max="749" width="13.7109375" style="73" customWidth="1"/>
    <col min="750" max="750" width="10.7109375" style="73" bestFit="1" customWidth="1"/>
    <col min="751" max="993" width="9" style="73"/>
    <col min="994" max="995" width="1.7109375" style="73" customWidth="1"/>
    <col min="996" max="996" width="62.5703125" style="73" customWidth="1"/>
    <col min="997" max="997" width="8.7109375" style="73" bestFit="1" customWidth="1"/>
    <col min="998" max="998" width="1.7109375" style="73" customWidth="1"/>
    <col min="999" max="999" width="13.7109375" style="73" customWidth="1"/>
    <col min="1000" max="1000" width="1.7109375" style="73" customWidth="1"/>
    <col min="1001" max="1001" width="13.7109375" style="73" customWidth="1"/>
    <col min="1002" max="1002" width="1.7109375" style="73" customWidth="1"/>
    <col min="1003" max="1003" width="13.7109375" style="73" customWidth="1"/>
    <col min="1004" max="1004" width="1.7109375" style="73" customWidth="1"/>
    <col min="1005" max="1005" width="13.7109375" style="73" customWidth="1"/>
    <col min="1006" max="1006" width="10.7109375" style="73" bestFit="1" customWidth="1"/>
    <col min="1007" max="1249" width="9" style="73"/>
    <col min="1250" max="1251" width="1.7109375" style="73" customWidth="1"/>
    <col min="1252" max="1252" width="62.5703125" style="73" customWidth="1"/>
    <col min="1253" max="1253" width="8.7109375" style="73" bestFit="1" customWidth="1"/>
    <col min="1254" max="1254" width="1.7109375" style="73" customWidth="1"/>
    <col min="1255" max="1255" width="13.7109375" style="73" customWidth="1"/>
    <col min="1256" max="1256" width="1.7109375" style="73" customWidth="1"/>
    <col min="1257" max="1257" width="13.7109375" style="73" customWidth="1"/>
    <col min="1258" max="1258" width="1.7109375" style="73" customWidth="1"/>
    <col min="1259" max="1259" width="13.7109375" style="73" customWidth="1"/>
    <col min="1260" max="1260" width="1.7109375" style="73" customWidth="1"/>
    <col min="1261" max="1261" width="13.7109375" style="73" customWidth="1"/>
    <col min="1262" max="1262" width="10.7109375" style="73" bestFit="1" customWidth="1"/>
    <col min="1263" max="1505" width="9" style="73"/>
    <col min="1506" max="1507" width="1.7109375" style="73" customWidth="1"/>
    <col min="1508" max="1508" width="62.5703125" style="73" customWidth="1"/>
    <col min="1509" max="1509" width="8.7109375" style="73" bestFit="1" customWidth="1"/>
    <col min="1510" max="1510" width="1.7109375" style="73" customWidth="1"/>
    <col min="1511" max="1511" width="13.7109375" style="73" customWidth="1"/>
    <col min="1512" max="1512" width="1.7109375" style="73" customWidth="1"/>
    <col min="1513" max="1513" width="13.7109375" style="73" customWidth="1"/>
    <col min="1514" max="1514" width="1.7109375" style="73" customWidth="1"/>
    <col min="1515" max="1515" width="13.7109375" style="73" customWidth="1"/>
    <col min="1516" max="1516" width="1.7109375" style="73" customWidth="1"/>
    <col min="1517" max="1517" width="13.7109375" style="73" customWidth="1"/>
    <col min="1518" max="1518" width="10.7109375" style="73" bestFit="1" customWidth="1"/>
    <col min="1519" max="1761" width="9" style="73"/>
    <col min="1762" max="1763" width="1.7109375" style="73" customWidth="1"/>
    <col min="1764" max="1764" width="62.5703125" style="73" customWidth="1"/>
    <col min="1765" max="1765" width="8.7109375" style="73" bestFit="1" customWidth="1"/>
    <col min="1766" max="1766" width="1.7109375" style="73" customWidth="1"/>
    <col min="1767" max="1767" width="13.7109375" style="73" customWidth="1"/>
    <col min="1768" max="1768" width="1.7109375" style="73" customWidth="1"/>
    <col min="1769" max="1769" width="13.7109375" style="73" customWidth="1"/>
    <col min="1770" max="1770" width="1.7109375" style="73" customWidth="1"/>
    <col min="1771" max="1771" width="13.7109375" style="73" customWidth="1"/>
    <col min="1772" max="1772" width="1.7109375" style="73" customWidth="1"/>
    <col min="1773" max="1773" width="13.7109375" style="73" customWidth="1"/>
    <col min="1774" max="1774" width="10.7109375" style="73" bestFit="1" customWidth="1"/>
    <col min="1775" max="2017" width="9" style="73"/>
    <col min="2018" max="2019" width="1.7109375" style="73" customWidth="1"/>
    <col min="2020" max="2020" width="62.5703125" style="73" customWidth="1"/>
    <col min="2021" max="2021" width="8.7109375" style="73" bestFit="1" customWidth="1"/>
    <col min="2022" max="2022" width="1.7109375" style="73" customWidth="1"/>
    <col min="2023" max="2023" width="13.7109375" style="73" customWidth="1"/>
    <col min="2024" max="2024" width="1.7109375" style="73" customWidth="1"/>
    <col min="2025" max="2025" width="13.7109375" style="73" customWidth="1"/>
    <col min="2026" max="2026" width="1.7109375" style="73" customWidth="1"/>
    <col min="2027" max="2027" width="13.7109375" style="73" customWidth="1"/>
    <col min="2028" max="2028" width="1.7109375" style="73" customWidth="1"/>
    <col min="2029" max="2029" width="13.7109375" style="73" customWidth="1"/>
    <col min="2030" max="2030" width="10.7109375" style="73" bestFit="1" customWidth="1"/>
    <col min="2031" max="2273" width="9" style="73"/>
    <col min="2274" max="2275" width="1.7109375" style="73" customWidth="1"/>
    <col min="2276" max="2276" width="62.5703125" style="73" customWidth="1"/>
    <col min="2277" max="2277" width="8.7109375" style="73" bestFit="1" customWidth="1"/>
    <col min="2278" max="2278" width="1.7109375" style="73" customWidth="1"/>
    <col min="2279" max="2279" width="13.7109375" style="73" customWidth="1"/>
    <col min="2280" max="2280" width="1.7109375" style="73" customWidth="1"/>
    <col min="2281" max="2281" width="13.7109375" style="73" customWidth="1"/>
    <col min="2282" max="2282" width="1.7109375" style="73" customWidth="1"/>
    <col min="2283" max="2283" width="13.7109375" style="73" customWidth="1"/>
    <col min="2284" max="2284" width="1.7109375" style="73" customWidth="1"/>
    <col min="2285" max="2285" width="13.7109375" style="73" customWidth="1"/>
    <col min="2286" max="2286" width="10.7109375" style="73" bestFit="1" customWidth="1"/>
    <col min="2287" max="2529" width="9" style="73"/>
    <col min="2530" max="2531" width="1.7109375" style="73" customWidth="1"/>
    <col min="2532" max="2532" width="62.5703125" style="73" customWidth="1"/>
    <col min="2533" max="2533" width="8.7109375" style="73" bestFit="1" customWidth="1"/>
    <col min="2534" max="2534" width="1.7109375" style="73" customWidth="1"/>
    <col min="2535" max="2535" width="13.7109375" style="73" customWidth="1"/>
    <col min="2536" max="2536" width="1.7109375" style="73" customWidth="1"/>
    <col min="2537" max="2537" width="13.7109375" style="73" customWidth="1"/>
    <col min="2538" max="2538" width="1.7109375" style="73" customWidth="1"/>
    <col min="2539" max="2539" width="13.7109375" style="73" customWidth="1"/>
    <col min="2540" max="2540" width="1.7109375" style="73" customWidth="1"/>
    <col min="2541" max="2541" width="13.7109375" style="73" customWidth="1"/>
    <col min="2542" max="2542" width="10.7109375" style="73" bestFit="1" customWidth="1"/>
    <col min="2543" max="2785" width="9" style="73"/>
    <col min="2786" max="2787" width="1.7109375" style="73" customWidth="1"/>
    <col min="2788" max="2788" width="62.5703125" style="73" customWidth="1"/>
    <col min="2789" max="2789" width="8.7109375" style="73" bestFit="1" customWidth="1"/>
    <col min="2790" max="2790" width="1.7109375" style="73" customWidth="1"/>
    <col min="2791" max="2791" width="13.7109375" style="73" customWidth="1"/>
    <col min="2792" max="2792" width="1.7109375" style="73" customWidth="1"/>
    <col min="2793" max="2793" width="13.7109375" style="73" customWidth="1"/>
    <col min="2794" max="2794" width="1.7109375" style="73" customWidth="1"/>
    <col min="2795" max="2795" width="13.7109375" style="73" customWidth="1"/>
    <col min="2796" max="2796" width="1.7109375" style="73" customWidth="1"/>
    <col min="2797" max="2797" width="13.7109375" style="73" customWidth="1"/>
    <col min="2798" max="2798" width="10.7109375" style="73" bestFit="1" customWidth="1"/>
    <col min="2799" max="3041" width="9" style="73"/>
    <col min="3042" max="3043" width="1.7109375" style="73" customWidth="1"/>
    <col min="3044" max="3044" width="62.5703125" style="73" customWidth="1"/>
    <col min="3045" max="3045" width="8.7109375" style="73" bestFit="1" customWidth="1"/>
    <col min="3046" max="3046" width="1.7109375" style="73" customWidth="1"/>
    <col min="3047" max="3047" width="13.7109375" style="73" customWidth="1"/>
    <col min="3048" max="3048" width="1.7109375" style="73" customWidth="1"/>
    <col min="3049" max="3049" width="13.7109375" style="73" customWidth="1"/>
    <col min="3050" max="3050" width="1.7109375" style="73" customWidth="1"/>
    <col min="3051" max="3051" width="13.7109375" style="73" customWidth="1"/>
    <col min="3052" max="3052" width="1.7109375" style="73" customWidth="1"/>
    <col min="3053" max="3053" width="13.7109375" style="73" customWidth="1"/>
    <col min="3054" max="3054" width="10.7109375" style="73" bestFit="1" customWidth="1"/>
    <col min="3055" max="3297" width="9" style="73"/>
    <col min="3298" max="3299" width="1.7109375" style="73" customWidth="1"/>
    <col min="3300" max="3300" width="62.5703125" style="73" customWidth="1"/>
    <col min="3301" max="3301" width="8.7109375" style="73" bestFit="1" customWidth="1"/>
    <col min="3302" max="3302" width="1.7109375" style="73" customWidth="1"/>
    <col min="3303" max="3303" width="13.7109375" style="73" customWidth="1"/>
    <col min="3304" max="3304" width="1.7109375" style="73" customWidth="1"/>
    <col min="3305" max="3305" width="13.7109375" style="73" customWidth="1"/>
    <col min="3306" max="3306" width="1.7109375" style="73" customWidth="1"/>
    <col min="3307" max="3307" width="13.7109375" style="73" customWidth="1"/>
    <col min="3308" max="3308" width="1.7109375" style="73" customWidth="1"/>
    <col min="3309" max="3309" width="13.7109375" style="73" customWidth="1"/>
    <col min="3310" max="3310" width="10.7109375" style="73" bestFit="1" customWidth="1"/>
    <col min="3311" max="3553" width="9" style="73"/>
    <col min="3554" max="3555" width="1.7109375" style="73" customWidth="1"/>
    <col min="3556" max="3556" width="62.5703125" style="73" customWidth="1"/>
    <col min="3557" max="3557" width="8.7109375" style="73" bestFit="1" customWidth="1"/>
    <col min="3558" max="3558" width="1.7109375" style="73" customWidth="1"/>
    <col min="3559" max="3559" width="13.7109375" style="73" customWidth="1"/>
    <col min="3560" max="3560" width="1.7109375" style="73" customWidth="1"/>
    <col min="3561" max="3561" width="13.7109375" style="73" customWidth="1"/>
    <col min="3562" max="3562" width="1.7109375" style="73" customWidth="1"/>
    <col min="3563" max="3563" width="13.7109375" style="73" customWidth="1"/>
    <col min="3564" max="3564" width="1.7109375" style="73" customWidth="1"/>
    <col min="3565" max="3565" width="13.7109375" style="73" customWidth="1"/>
    <col min="3566" max="3566" width="10.7109375" style="73" bestFit="1" customWidth="1"/>
    <col min="3567" max="3809" width="9" style="73"/>
    <col min="3810" max="3811" width="1.7109375" style="73" customWidth="1"/>
    <col min="3812" max="3812" width="62.5703125" style="73" customWidth="1"/>
    <col min="3813" max="3813" width="8.7109375" style="73" bestFit="1" customWidth="1"/>
    <col min="3814" max="3814" width="1.7109375" style="73" customWidth="1"/>
    <col min="3815" max="3815" width="13.7109375" style="73" customWidth="1"/>
    <col min="3816" max="3816" width="1.7109375" style="73" customWidth="1"/>
    <col min="3817" max="3817" width="13.7109375" style="73" customWidth="1"/>
    <col min="3818" max="3818" width="1.7109375" style="73" customWidth="1"/>
    <col min="3819" max="3819" width="13.7109375" style="73" customWidth="1"/>
    <col min="3820" max="3820" width="1.7109375" style="73" customWidth="1"/>
    <col min="3821" max="3821" width="13.7109375" style="73" customWidth="1"/>
    <col min="3822" max="3822" width="10.7109375" style="73" bestFit="1" customWidth="1"/>
    <col min="3823" max="4065" width="9" style="73"/>
    <col min="4066" max="4067" width="1.7109375" style="73" customWidth="1"/>
    <col min="4068" max="4068" width="62.5703125" style="73" customWidth="1"/>
    <col min="4069" max="4069" width="8.7109375" style="73" bestFit="1" customWidth="1"/>
    <col min="4070" max="4070" width="1.7109375" style="73" customWidth="1"/>
    <col min="4071" max="4071" width="13.7109375" style="73" customWidth="1"/>
    <col min="4072" max="4072" width="1.7109375" style="73" customWidth="1"/>
    <col min="4073" max="4073" width="13.7109375" style="73" customWidth="1"/>
    <col min="4074" max="4074" width="1.7109375" style="73" customWidth="1"/>
    <col min="4075" max="4075" width="13.7109375" style="73" customWidth="1"/>
    <col min="4076" max="4076" width="1.7109375" style="73" customWidth="1"/>
    <col min="4077" max="4077" width="13.7109375" style="73" customWidth="1"/>
    <col min="4078" max="4078" width="10.7109375" style="73" bestFit="1" customWidth="1"/>
    <col min="4079" max="4321" width="9" style="73"/>
    <col min="4322" max="4323" width="1.7109375" style="73" customWidth="1"/>
    <col min="4324" max="4324" width="62.5703125" style="73" customWidth="1"/>
    <col min="4325" max="4325" width="8.7109375" style="73" bestFit="1" customWidth="1"/>
    <col min="4326" max="4326" width="1.7109375" style="73" customWidth="1"/>
    <col min="4327" max="4327" width="13.7109375" style="73" customWidth="1"/>
    <col min="4328" max="4328" width="1.7109375" style="73" customWidth="1"/>
    <col min="4329" max="4329" width="13.7109375" style="73" customWidth="1"/>
    <col min="4330" max="4330" width="1.7109375" style="73" customWidth="1"/>
    <col min="4331" max="4331" width="13.7109375" style="73" customWidth="1"/>
    <col min="4332" max="4332" width="1.7109375" style="73" customWidth="1"/>
    <col min="4333" max="4333" width="13.7109375" style="73" customWidth="1"/>
    <col min="4334" max="4334" width="10.7109375" style="73" bestFit="1" customWidth="1"/>
    <col min="4335" max="4577" width="9" style="73"/>
    <col min="4578" max="4579" width="1.7109375" style="73" customWidth="1"/>
    <col min="4580" max="4580" width="62.5703125" style="73" customWidth="1"/>
    <col min="4581" max="4581" width="8.7109375" style="73" bestFit="1" customWidth="1"/>
    <col min="4582" max="4582" width="1.7109375" style="73" customWidth="1"/>
    <col min="4583" max="4583" width="13.7109375" style="73" customWidth="1"/>
    <col min="4584" max="4584" width="1.7109375" style="73" customWidth="1"/>
    <col min="4585" max="4585" width="13.7109375" style="73" customWidth="1"/>
    <col min="4586" max="4586" width="1.7109375" style="73" customWidth="1"/>
    <col min="4587" max="4587" width="13.7109375" style="73" customWidth="1"/>
    <col min="4588" max="4588" width="1.7109375" style="73" customWidth="1"/>
    <col min="4589" max="4589" width="13.7109375" style="73" customWidth="1"/>
    <col min="4590" max="4590" width="10.7109375" style="73" bestFit="1" customWidth="1"/>
    <col min="4591" max="4833" width="9" style="73"/>
    <col min="4834" max="4835" width="1.7109375" style="73" customWidth="1"/>
    <col min="4836" max="4836" width="62.5703125" style="73" customWidth="1"/>
    <col min="4837" max="4837" width="8.7109375" style="73" bestFit="1" customWidth="1"/>
    <col min="4838" max="4838" width="1.7109375" style="73" customWidth="1"/>
    <col min="4839" max="4839" width="13.7109375" style="73" customWidth="1"/>
    <col min="4840" max="4840" width="1.7109375" style="73" customWidth="1"/>
    <col min="4841" max="4841" width="13.7109375" style="73" customWidth="1"/>
    <col min="4842" max="4842" width="1.7109375" style="73" customWidth="1"/>
    <col min="4843" max="4843" width="13.7109375" style="73" customWidth="1"/>
    <col min="4844" max="4844" width="1.7109375" style="73" customWidth="1"/>
    <col min="4845" max="4845" width="13.7109375" style="73" customWidth="1"/>
    <col min="4846" max="4846" width="10.7109375" style="73" bestFit="1" customWidth="1"/>
    <col min="4847" max="5089" width="9" style="73"/>
    <col min="5090" max="5091" width="1.7109375" style="73" customWidth="1"/>
    <col min="5092" max="5092" width="62.5703125" style="73" customWidth="1"/>
    <col min="5093" max="5093" width="8.7109375" style="73" bestFit="1" customWidth="1"/>
    <col min="5094" max="5094" width="1.7109375" style="73" customWidth="1"/>
    <col min="5095" max="5095" width="13.7109375" style="73" customWidth="1"/>
    <col min="5096" max="5096" width="1.7109375" style="73" customWidth="1"/>
    <col min="5097" max="5097" width="13.7109375" style="73" customWidth="1"/>
    <col min="5098" max="5098" width="1.7109375" style="73" customWidth="1"/>
    <col min="5099" max="5099" width="13.7109375" style="73" customWidth="1"/>
    <col min="5100" max="5100" width="1.7109375" style="73" customWidth="1"/>
    <col min="5101" max="5101" width="13.7109375" style="73" customWidth="1"/>
    <col min="5102" max="5102" width="10.7109375" style="73" bestFit="1" customWidth="1"/>
    <col min="5103" max="5345" width="9" style="73"/>
    <col min="5346" max="5347" width="1.7109375" style="73" customWidth="1"/>
    <col min="5348" max="5348" width="62.5703125" style="73" customWidth="1"/>
    <col min="5349" max="5349" width="8.7109375" style="73" bestFit="1" customWidth="1"/>
    <col min="5350" max="5350" width="1.7109375" style="73" customWidth="1"/>
    <col min="5351" max="5351" width="13.7109375" style="73" customWidth="1"/>
    <col min="5352" max="5352" width="1.7109375" style="73" customWidth="1"/>
    <col min="5353" max="5353" width="13.7109375" style="73" customWidth="1"/>
    <col min="5354" max="5354" width="1.7109375" style="73" customWidth="1"/>
    <col min="5355" max="5355" width="13.7109375" style="73" customWidth="1"/>
    <col min="5356" max="5356" width="1.7109375" style="73" customWidth="1"/>
    <col min="5357" max="5357" width="13.7109375" style="73" customWidth="1"/>
    <col min="5358" max="5358" width="10.7109375" style="73" bestFit="1" customWidth="1"/>
    <col min="5359" max="5601" width="9" style="73"/>
    <col min="5602" max="5603" width="1.7109375" style="73" customWidth="1"/>
    <col min="5604" max="5604" width="62.5703125" style="73" customWidth="1"/>
    <col min="5605" max="5605" width="8.7109375" style="73" bestFit="1" customWidth="1"/>
    <col min="5606" max="5606" width="1.7109375" style="73" customWidth="1"/>
    <col min="5607" max="5607" width="13.7109375" style="73" customWidth="1"/>
    <col min="5608" max="5608" width="1.7109375" style="73" customWidth="1"/>
    <col min="5609" max="5609" width="13.7109375" style="73" customWidth="1"/>
    <col min="5610" max="5610" width="1.7109375" style="73" customWidth="1"/>
    <col min="5611" max="5611" width="13.7109375" style="73" customWidth="1"/>
    <col min="5612" max="5612" width="1.7109375" style="73" customWidth="1"/>
    <col min="5613" max="5613" width="13.7109375" style="73" customWidth="1"/>
    <col min="5614" max="5614" width="10.7109375" style="73" bestFit="1" customWidth="1"/>
    <col min="5615" max="5857" width="9" style="73"/>
    <col min="5858" max="5859" width="1.7109375" style="73" customWidth="1"/>
    <col min="5860" max="5860" width="62.5703125" style="73" customWidth="1"/>
    <col min="5861" max="5861" width="8.7109375" style="73" bestFit="1" customWidth="1"/>
    <col min="5862" max="5862" width="1.7109375" style="73" customWidth="1"/>
    <col min="5863" max="5863" width="13.7109375" style="73" customWidth="1"/>
    <col min="5864" max="5864" width="1.7109375" style="73" customWidth="1"/>
    <col min="5865" max="5865" width="13.7109375" style="73" customWidth="1"/>
    <col min="5866" max="5866" width="1.7109375" style="73" customWidth="1"/>
    <col min="5867" max="5867" width="13.7109375" style="73" customWidth="1"/>
    <col min="5868" max="5868" width="1.7109375" style="73" customWidth="1"/>
    <col min="5869" max="5869" width="13.7109375" style="73" customWidth="1"/>
    <col min="5870" max="5870" width="10.7109375" style="73" bestFit="1" customWidth="1"/>
    <col min="5871" max="6113" width="9" style="73"/>
    <col min="6114" max="6115" width="1.7109375" style="73" customWidth="1"/>
    <col min="6116" max="6116" width="62.5703125" style="73" customWidth="1"/>
    <col min="6117" max="6117" width="8.7109375" style="73" bestFit="1" customWidth="1"/>
    <col min="6118" max="6118" width="1.7109375" style="73" customWidth="1"/>
    <col min="6119" max="6119" width="13.7109375" style="73" customWidth="1"/>
    <col min="6120" max="6120" width="1.7109375" style="73" customWidth="1"/>
    <col min="6121" max="6121" width="13.7109375" style="73" customWidth="1"/>
    <col min="6122" max="6122" width="1.7109375" style="73" customWidth="1"/>
    <col min="6123" max="6123" width="13.7109375" style="73" customWidth="1"/>
    <col min="6124" max="6124" width="1.7109375" style="73" customWidth="1"/>
    <col min="6125" max="6125" width="13.7109375" style="73" customWidth="1"/>
    <col min="6126" max="6126" width="10.7109375" style="73" bestFit="1" customWidth="1"/>
    <col min="6127" max="6369" width="9" style="73"/>
    <col min="6370" max="6371" width="1.7109375" style="73" customWidth="1"/>
    <col min="6372" max="6372" width="62.5703125" style="73" customWidth="1"/>
    <col min="6373" max="6373" width="8.7109375" style="73" bestFit="1" customWidth="1"/>
    <col min="6374" max="6374" width="1.7109375" style="73" customWidth="1"/>
    <col min="6375" max="6375" width="13.7109375" style="73" customWidth="1"/>
    <col min="6376" max="6376" width="1.7109375" style="73" customWidth="1"/>
    <col min="6377" max="6377" width="13.7109375" style="73" customWidth="1"/>
    <col min="6378" max="6378" width="1.7109375" style="73" customWidth="1"/>
    <col min="6379" max="6379" width="13.7109375" style="73" customWidth="1"/>
    <col min="6380" max="6380" width="1.7109375" style="73" customWidth="1"/>
    <col min="6381" max="6381" width="13.7109375" style="73" customWidth="1"/>
    <col min="6382" max="6382" width="10.7109375" style="73" bestFit="1" customWidth="1"/>
    <col min="6383" max="6625" width="9" style="73"/>
    <col min="6626" max="6627" width="1.7109375" style="73" customWidth="1"/>
    <col min="6628" max="6628" width="62.5703125" style="73" customWidth="1"/>
    <col min="6629" max="6629" width="8.7109375" style="73" bestFit="1" customWidth="1"/>
    <col min="6630" max="6630" width="1.7109375" style="73" customWidth="1"/>
    <col min="6631" max="6631" width="13.7109375" style="73" customWidth="1"/>
    <col min="6632" max="6632" width="1.7109375" style="73" customWidth="1"/>
    <col min="6633" max="6633" width="13.7109375" style="73" customWidth="1"/>
    <col min="6634" max="6634" width="1.7109375" style="73" customWidth="1"/>
    <col min="6635" max="6635" width="13.7109375" style="73" customWidth="1"/>
    <col min="6636" max="6636" width="1.7109375" style="73" customWidth="1"/>
    <col min="6637" max="6637" width="13.7109375" style="73" customWidth="1"/>
    <col min="6638" max="6638" width="10.7109375" style="73" bestFit="1" customWidth="1"/>
    <col min="6639" max="6881" width="9" style="73"/>
    <col min="6882" max="6883" width="1.7109375" style="73" customWidth="1"/>
    <col min="6884" max="6884" width="62.5703125" style="73" customWidth="1"/>
    <col min="6885" max="6885" width="8.7109375" style="73" bestFit="1" customWidth="1"/>
    <col min="6886" max="6886" width="1.7109375" style="73" customWidth="1"/>
    <col min="6887" max="6887" width="13.7109375" style="73" customWidth="1"/>
    <col min="6888" max="6888" width="1.7109375" style="73" customWidth="1"/>
    <col min="6889" max="6889" width="13.7109375" style="73" customWidth="1"/>
    <col min="6890" max="6890" width="1.7109375" style="73" customWidth="1"/>
    <col min="6891" max="6891" width="13.7109375" style="73" customWidth="1"/>
    <col min="6892" max="6892" width="1.7109375" style="73" customWidth="1"/>
    <col min="6893" max="6893" width="13.7109375" style="73" customWidth="1"/>
    <col min="6894" max="6894" width="10.7109375" style="73" bestFit="1" customWidth="1"/>
    <col min="6895" max="7137" width="9" style="73"/>
    <col min="7138" max="7139" width="1.7109375" style="73" customWidth="1"/>
    <col min="7140" max="7140" width="62.5703125" style="73" customWidth="1"/>
    <col min="7141" max="7141" width="8.7109375" style="73" bestFit="1" customWidth="1"/>
    <col min="7142" max="7142" width="1.7109375" style="73" customWidth="1"/>
    <col min="7143" max="7143" width="13.7109375" style="73" customWidth="1"/>
    <col min="7144" max="7144" width="1.7109375" style="73" customWidth="1"/>
    <col min="7145" max="7145" width="13.7109375" style="73" customWidth="1"/>
    <col min="7146" max="7146" width="1.7109375" style="73" customWidth="1"/>
    <col min="7147" max="7147" width="13.7109375" style="73" customWidth="1"/>
    <col min="7148" max="7148" width="1.7109375" style="73" customWidth="1"/>
    <col min="7149" max="7149" width="13.7109375" style="73" customWidth="1"/>
    <col min="7150" max="7150" width="10.7109375" style="73" bestFit="1" customWidth="1"/>
    <col min="7151" max="7393" width="9" style="73"/>
    <col min="7394" max="7395" width="1.7109375" style="73" customWidth="1"/>
    <col min="7396" max="7396" width="62.5703125" style="73" customWidth="1"/>
    <col min="7397" max="7397" width="8.7109375" style="73" bestFit="1" customWidth="1"/>
    <col min="7398" max="7398" width="1.7109375" style="73" customWidth="1"/>
    <col min="7399" max="7399" width="13.7109375" style="73" customWidth="1"/>
    <col min="7400" max="7400" width="1.7109375" style="73" customWidth="1"/>
    <col min="7401" max="7401" width="13.7109375" style="73" customWidth="1"/>
    <col min="7402" max="7402" width="1.7109375" style="73" customWidth="1"/>
    <col min="7403" max="7403" width="13.7109375" style="73" customWidth="1"/>
    <col min="7404" max="7404" width="1.7109375" style="73" customWidth="1"/>
    <col min="7405" max="7405" width="13.7109375" style="73" customWidth="1"/>
    <col min="7406" max="7406" width="10.7109375" style="73" bestFit="1" customWidth="1"/>
    <col min="7407" max="7649" width="9" style="73"/>
    <col min="7650" max="7651" width="1.7109375" style="73" customWidth="1"/>
    <col min="7652" max="7652" width="62.5703125" style="73" customWidth="1"/>
    <col min="7653" max="7653" width="8.7109375" style="73" bestFit="1" customWidth="1"/>
    <col min="7654" max="7654" width="1.7109375" style="73" customWidth="1"/>
    <col min="7655" max="7655" width="13.7109375" style="73" customWidth="1"/>
    <col min="7656" max="7656" width="1.7109375" style="73" customWidth="1"/>
    <col min="7657" max="7657" width="13.7109375" style="73" customWidth="1"/>
    <col min="7658" max="7658" width="1.7109375" style="73" customWidth="1"/>
    <col min="7659" max="7659" width="13.7109375" style="73" customWidth="1"/>
    <col min="7660" max="7660" width="1.7109375" style="73" customWidth="1"/>
    <col min="7661" max="7661" width="13.7109375" style="73" customWidth="1"/>
    <col min="7662" max="7662" width="10.7109375" style="73" bestFit="1" customWidth="1"/>
    <col min="7663" max="7905" width="9" style="73"/>
    <col min="7906" max="7907" width="1.7109375" style="73" customWidth="1"/>
    <col min="7908" max="7908" width="62.5703125" style="73" customWidth="1"/>
    <col min="7909" max="7909" width="8.7109375" style="73" bestFit="1" customWidth="1"/>
    <col min="7910" max="7910" width="1.7109375" style="73" customWidth="1"/>
    <col min="7911" max="7911" width="13.7109375" style="73" customWidth="1"/>
    <col min="7912" max="7912" width="1.7109375" style="73" customWidth="1"/>
    <col min="7913" max="7913" width="13.7109375" style="73" customWidth="1"/>
    <col min="7914" max="7914" width="1.7109375" style="73" customWidth="1"/>
    <col min="7915" max="7915" width="13.7109375" style="73" customWidth="1"/>
    <col min="7916" max="7916" width="1.7109375" style="73" customWidth="1"/>
    <col min="7917" max="7917" width="13.7109375" style="73" customWidth="1"/>
    <col min="7918" max="7918" width="10.7109375" style="73" bestFit="1" customWidth="1"/>
    <col min="7919" max="8161" width="9" style="73"/>
    <col min="8162" max="8163" width="1.7109375" style="73" customWidth="1"/>
    <col min="8164" max="8164" width="62.5703125" style="73" customWidth="1"/>
    <col min="8165" max="8165" width="8.7109375" style="73" bestFit="1" customWidth="1"/>
    <col min="8166" max="8166" width="1.7109375" style="73" customWidth="1"/>
    <col min="8167" max="8167" width="13.7109375" style="73" customWidth="1"/>
    <col min="8168" max="8168" width="1.7109375" style="73" customWidth="1"/>
    <col min="8169" max="8169" width="13.7109375" style="73" customWidth="1"/>
    <col min="8170" max="8170" width="1.7109375" style="73" customWidth="1"/>
    <col min="8171" max="8171" width="13.7109375" style="73" customWidth="1"/>
    <col min="8172" max="8172" width="1.7109375" style="73" customWidth="1"/>
    <col min="8173" max="8173" width="13.7109375" style="73" customWidth="1"/>
    <col min="8174" max="8174" width="10.7109375" style="73" bestFit="1" customWidth="1"/>
    <col min="8175" max="8417" width="9" style="73"/>
    <col min="8418" max="8419" width="1.7109375" style="73" customWidth="1"/>
    <col min="8420" max="8420" width="62.5703125" style="73" customWidth="1"/>
    <col min="8421" max="8421" width="8.7109375" style="73" bestFit="1" customWidth="1"/>
    <col min="8422" max="8422" width="1.7109375" style="73" customWidth="1"/>
    <col min="8423" max="8423" width="13.7109375" style="73" customWidth="1"/>
    <col min="8424" max="8424" width="1.7109375" style="73" customWidth="1"/>
    <col min="8425" max="8425" width="13.7109375" style="73" customWidth="1"/>
    <col min="8426" max="8426" width="1.7109375" style="73" customWidth="1"/>
    <col min="8427" max="8427" width="13.7109375" style="73" customWidth="1"/>
    <col min="8428" max="8428" width="1.7109375" style="73" customWidth="1"/>
    <col min="8429" max="8429" width="13.7109375" style="73" customWidth="1"/>
    <col min="8430" max="8430" width="10.7109375" style="73" bestFit="1" customWidth="1"/>
    <col min="8431" max="8673" width="9" style="73"/>
    <col min="8674" max="8675" width="1.7109375" style="73" customWidth="1"/>
    <col min="8676" max="8676" width="62.5703125" style="73" customWidth="1"/>
    <col min="8677" max="8677" width="8.7109375" style="73" bestFit="1" customWidth="1"/>
    <col min="8678" max="8678" width="1.7109375" style="73" customWidth="1"/>
    <col min="8679" max="8679" width="13.7109375" style="73" customWidth="1"/>
    <col min="8680" max="8680" width="1.7109375" style="73" customWidth="1"/>
    <col min="8681" max="8681" width="13.7109375" style="73" customWidth="1"/>
    <col min="8682" max="8682" width="1.7109375" style="73" customWidth="1"/>
    <col min="8683" max="8683" width="13.7109375" style="73" customWidth="1"/>
    <col min="8684" max="8684" width="1.7109375" style="73" customWidth="1"/>
    <col min="8685" max="8685" width="13.7109375" style="73" customWidth="1"/>
    <col min="8686" max="8686" width="10.7109375" style="73" bestFit="1" customWidth="1"/>
    <col min="8687" max="8929" width="9" style="73"/>
    <col min="8930" max="8931" width="1.7109375" style="73" customWidth="1"/>
    <col min="8932" max="8932" width="62.5703125" style="73" customWidth="1"/>
    <col min="8933" max="8933" width="8.7109375" style="73" bestFit="1" customWidth="1"/>
    <col min="8934" max="8934" width="1.7109375" style="73" customWidth="1"/>
    <col min="8935" max="8935" width="13.7109375" style="73" customWidth="1"/>
    <col min="8936" max="8936" width="1.7109375" style="73" customWidth="1"/>
    <col min="8937" max="8937" width="13.7109375" style="73" customWidth="1"/>
    <col min="8938" max="8938" width="1.7109375" style="73" customWidth="1"/>
    <col min="8939" max="8939" width="13.7109375" style="73" customWidth="1"/>
    <col min="8940" max="8940" width="1.7109375" style="73" customWidth="1"/>
    <col min="8941" max="8941" width="13.7109375" style="73" customWidth="1"/>
    <col min="8942" max="8942" width="10.7109375" style="73" bestFit="1" customWidth="1"/>
    <col min="8943" max="9185" width="9" style="73"/>
    <col min="9186" max="9187" width="1.7109375" style="73" customWidth="1"/>
    <col min="9188" max="9188" width="62.5703125" style="73" customWidth="1"/>
    <col min="9189" max="9189" width="8.7109375" style="73" bestFit="1" customWidth="1"/>
    <col min="9190" max="9190" width="1.7109375" style="73" customWidth="1"/>
    <col min="9191" max="9191" width="13.7109375" style="73" customWidth="1"/>
    <col min="9192" max="9192" width="1.7109375" style="73" customWidth="1"/>
    <col min="9193" max="9193" width="13.7109375" style="73" customWidth="1"/>
    <col min="9194" max="9194" width="1.7109375" style="73" customWidth="1"/>
    <col min="9195" max="9195" width="13.7109375" style="73" customWidth="1"/>
    <col min="9196" max="9196" width="1.7109375" style="73" customWidth="1"/>
    <col min="9197" max="9197" width="13.7109375" style="73" customWidth="1"/>
    <col min="9198" max="9198" width="10.7109375" style="73" bestFit="1" customWidth="1"/>
    <col min="9199" max="9441" width="9" style="73"/>
    <col min="9442" max="9443" width="1.7109375" style="73" customWidth="1"/>
    <col min="9444" max="9444" width="62.5703125" style="73" customWidth="1"/>
    <col min="9445" max="9445" width="8.7109375" style="73" bestFit="1" customWidth="1"/>
    <col min="9446" max="9446" width="1.7109375" style="73" customWidth="1"/>
    <col min="9447" max="9447" width="13.7109375" style="73" customWidth="1"/>
    <col min="9448" max="9448" width="1.7109375" style="73" customWidth="1"/>
    <col min="9449" max="9449" width="13.7109375" style="73" customWidth="1"/>
    <col min="9450" max="9450" width="1.7109375" style="73" customWidth="1"/>
    <col min="9451" max="9451" width="13.7109375" style="73" customWidth="1"/>
    <col min="9452" max="9452" width="1.7109375" style="73" customWidth="1"/>
    <col min="9453" max="9453" width="13.7109375" style="73" customWidth="1"/>
    <col min="9454" max="9454" width="10.7109375" style="73" bestFit="1" customWidth="1"/>
    <col min="9455" max="9697" width="9" style="73"/>
    <col min="9698" max="9699" width="1.7109375" style="73" customWidth="1"/>
    <col min="9700" max="9700" width="62.5703125" style="73" customWidth="1"/>
    <col min="9701" max="9701" width="8.7109375" style="73" bestFit="1" customWidth="1"/>
    <col min="9702" max="9702" width="1.7109375" style="73" customWidth="1"/>
    <col min="9703" max="9703" width="13.7109375" style="73" customWidth="1"/>
    <col min="9704" max="9704" width="1.7109375" style="73" customWidth="1"/>
    <col min="9705" max="9705" width="13.7109375" style="73" customWidth="1"/>
    <col min="9706" max="9706" width="1.7109375" style="73" customWidth="1"/>
    <col min="9707" max="9707" width="13.7109375" style="73" customWidth="1"/>
    <col min="9708" max="9708" width="1.7109375" style="73" customWidth="1"/>
    <col min="9709" max="9709" width="13.7109375" style="73" customWidth="1"/>
    <col min="9710" max="9710" width="10.7109375" style="73" bestFit="1" customWidth="1"/>
    <col min="9711" max="9953" width="9" style="73"/>
    <col min="9954" max="9955" width="1.7109375" style="73" customWidth="1"/>
    <col min="9956" max="9956" width="62.5703125" style="73" customWidth="1"/>
    <col min="9957" max="9957" width="8.7109375" style="73" bestFit="1" customWidth="1"/>
    <col min="9958" max="9958" width="1.7109375" style="73" customWidth="1"/>
    <col min="9959" max="9959" width="13.7109375" style="73" customWidth="1"/>
    <col min="9960" max="9960" width="1.7109375" style="73" customWidth="1"/>
    <col min="9961" max="9961" width="13.7109375" style="73" customWidth="1"/>
    <col min="9962" max="9962" width="1.7109375" style="73" customWidth="1"/>
    <col min="9963" max="9963" width="13.7109375" style="73" customWidth="1"/>
    <col min="9964" max="9964" width="1.7109375" style="73" customWidth="1"/>
    <col min="9965" max="9965" width="13.7109375" style="73" customWidth="1"/>
    <col min="9966" max="9966" width="10.7109375" style="73" bestFit="1" customWidth="1"/>
    <col min="9967" max="10209" width="9" style="73"/>
    <col min="10210" max="10211" width="1.7109375" style="73" customWidth="1"/>
    <col min="10212" max="10212" width="62.5703125" style="73" customWidth="1"/>
    <col min="10213" max="10213" width="8.7109375" style="73" bestFit="1" customWidth="1"/>
    <col min="10214" max="10214" width="1.7109375" style="73" customWidth="1"/>
    <col min="10215" max="10215" width="13.7109375" style="73" customWidth="1"/>
    <col min="10216" max="10216" width="1.7109375" style="73" customWidth="1"/>
    <col min="10217" max="10217" width="13.7109375" style="73" customWidth="1"/>
    <col min="10218" max="10218" width="1.7109375" style="73" customWidth="1"/>
    <col min="10219" max="10219" width="13.7109375" style="73" customWidth="1"/>
    <col min="10220" max="10220" width="1.7109375" style="73" customWidth="1"/>
    <col min="10221" max="10221" width="13.7109375" style="73" customWidth="1"/>
    <col min="10222" max="10222" width="10.7109375" style="73" bestFit="1" customWidth="1"/>
    <col min="10223" max="10465" width="9" style="73"/>
    <col min="10466" max="10467" width="1.7109375" style="73" customWidth="1"/>
    <col min="10468" max="10468" width="62.5703125" style="73" customWidth="1"/>
    <col min="10469" max="10469" width="8.7109375" style="73" bestFit="1" customWidth="1"/>
    <col min="10470" max="10470" width="1.7109375" style="73" customWidth="1"/>
    <col min="10471" max="10471" width="13.7109375" style="73" customWidth="1"/>
    <col min="10472" max="10472" width="1.7109375" style="73" customWidth="1"/>
    <col min="10473" max="10473" width="13.7109375" style="73" customWidth="1"/>
    <col min="10474" max="10474" width="1.7109375" style="73" customWidth="1"/>
    <col min="10475" max="10475" width="13.7109375" style="73" customWidth="1"/>
    <col min="10476" max="10476" width="1.7109375" style="73" customWidth="1"/>
    <col min="10477" max="10477" width="13.7109375" style="73" customWidth="1"/>
    <col min="10478" max="10478" width="10.7109375" style="73" bestFit="1" customWidth="1"/>
    <col min="10479" max="10721" width="9" style="73"/>
    <col min="10722" max="10723" width="1.7109375" style="73" customWidth="1"/>
    <col min="10724" max="10724" width="62.5703125" style="73" customWidth="1"/>
    <col min="10725" max="10725" width="8.7109375" style="73" bestFit="1" customWidth="1"/>
    <col min="10726" max="10726" width="1.7109375" style="73" customWidth="1"/>
    <col min="10727" max="10727" width="13.7109375" style="73" customWidth="1"/>
    <col min="10728" max="10728" width="1.7109375" style="73" customWidth="1"/>
    <col min="10729" max="10729" width="13.7109375" style="73" customWidth="1"/>
    <col min="10730" max="10730" width="1.7109375" style="73" customWidth="1"/>
    <col min="10731" max="10731" width="13.7109375" style="73" customWidth="1"/>
    <col min="10732" max="10732" width="1.7109375" style="73" customWidth="1"/>
    <col min="10733" max="10733" width="13.7109375" style="73" customWidth="1"/>
    <col min="10734" max="10734" width="10.7109375" style="73" bestFit="1" customWidth="1"/>
    <col min="10735" max="10977" width="9" style="73"/>
    <col min="10978" max="10979" width="1.7109375" style="73" customWidth="1"/>
    <col min="10980" max="10980" width="62.5703125" style="73" customWidth="1"/>
    <col min="10981" max="10981" width="8.7109375" style="73" bestFit="1" customWidth="1"/>
    <col min="10982" max="10982" width="1.7109375" style="73" customWidth="1"/>
    <col min="10983" max="10983" width="13.7109375" style="73" customWidth="1"/>
    <col min="10984" max="10984" width="1.7109375" style="73" customWidth="1"/>
    <col min="10985" max="10985" width="13.7109375" style="73" customWidth="1"/>
    <col min="10986" max="10986" width="1.7109375" style="73" customWidth="1"/>
    <col min="10987" max="10987" width="13.7109375" style="73" customWidth="1"/>
    <col min="10988" max="10988" width="1.7109375" style="73" customWidth="1"/>
    <col min="10989" max="10989" width="13.7109375" style="73" customWidth="1"/>
    <col min="10990" max="10990" width="10.7109375" style="73" bestFit="1" customWidth="1"/>
    <col min="10991" max="11233" width="9" style="73"/>
    <col min="11234" max="11235" width="1.7109375" style="73" customWidth="1"/>
    <col min="11236" max="11236" width="62.5703125" style="73" customWidth="1"/>
    <col min="11237" max="11237" width="8.7109375" style="73" bestFit="1" customWidth="1"/>
    <col min="11238" max="11238" width="1.7109375" style="73" customWidth="1"/>
    <col min="11239" max="11239" width="13.7109375" style="73" customWidth="1"/>
    <col min="11240" max="11240" width="1.7109375" style="73" customWidth="1"/>
    <col min="11241" max="11241" width="13.7109375" style="73" customWidth="1"/>
    <col min="11242" max="11242" width="1.7109375" style="73" customWidth="1"/>
    <col min="11243" max="11243" width="13.7109375" style="73" customWidth="1"/>
    <col min="11244" max="11244" width="1.7109375" style="73" customWidth="1"/>
    <col min="11245" max="11245" width="13.7109375" style="73" customWidth="1"/>
    <col min="11246" max="11246" width="10.7109375" style="73" bestFit="1" customWidth="1"/>
    <col min="11247" max="11489" width="9" style="73"/>
    <col min="11490" max="11491" width="1.7109375" style="73" customWidth="1"/>
    <col min="11492" max="11492" width="62.5703125" style="73" customWidth="1"/>
    <col min="11493" max="11493" width="8.7109375" style="73" bestFit="1" customWidth="1"/>
    <col min="11494" max="11494" width="1.7109375" style="73" customWidth="1"/>
    <col min="11495" max="11495" width="13.7109375" style="73" customWidth="1"/>
    <col min="11496" max="11496" width="1.7109375" style="73" customWidth="1"/>
    <col min="11497" max="11497" width="13.7109375" style="73" customWidth="1"/>
    <col min="11498" max="11498" width="1.7109375" style="73" customWidth="1"/>
    <col min="11499" max="11499" width="13.7109375" style="73" customWidth="1"/>
    <col min="11500" max="11500" width="1.7109375" style="73" customWidth="1"/>
    <col min="11501" max="11501" width="13.7109375" style="73" customWidth="1"/>
    <col min="11502" max="11502" width="10.7109375" style="73" bestFit="1" customWidth="1"/>
    <col min="11503" max="11745" width="9" style="73"/>
    <col min="11746" max="11747" width="1.7109375" style="73" customWidth="1"/>
    <col min="11748" max="11748" width="62.5703125" style="73" customWidth="1"/>
    <col min="11749" max="11749" width="8.7109375" style="73" bestFit="1" customWidth="1"/>
    <col min="11750" max="11750" width="1.7109375" style="73" customWidth="1"/>
    <col min="11751" max="11751" width="13.7109375" style="73" customWidth="1"/>
    <col min="11752" max="11752" width="1.7109375" style="73" customWidth="1"/>
    <col min="11753" max="11753" width="13.7109375" style="73" customWidth="1"/>
    <col min="11754" max="11754" width="1.7109375" style="73" customWidth="1"/>
    <col min="11755" max="11755" width="13.7109375" style="73" customWidth="1"/>
    <col min="11756" max="11756" width="1.7109375" style="73" customWidth="1"/>
    <col min="11757" max="11757" width="13.7109375" style="73" customWidth="1"/>
    <col min="11758" max="11758" width="10.7109375" style="73" bestFit="1" customWidth="1"/>
    <col min="11759" max="12001" width="9" style="73"/>
    <col min="12002" max="12003" width="1.7109375" style="73" customWidth="1"/>
    <col min="12004" max="12004" width="62.5703125" style="73" customWidth="1"/>
    <col min="12005" max="12005" width="8.7109375" style="73" bestFit="1" customWidth="1"/>
    <col min="12006" max="12006" width="1.7109375" style="73" customWidth="1"/>
    <col min="12007" max="12007" width="13.7109375" style="73" customWidth="1"/>
    <col min="12008" max="12008" width="1.7109375" style="73" customWidth="1"/>
    <col min="12009" max="12009" width="13.7109375" style="73" customWidth="1"/>
    <col min="12010" max="12010" width="1.7109375" style="73" customWidth="1"/>
    <col min="12011" max="12011" width="13.7109375" style="73" customWidth="1"/>
    <col min="12012" max="12012" width="1.7109375" style="73" customWidth="1"/>
    <col min="12013" max="12013" width="13.7109375" style="73" customWidth="1"/>
    <col min="12014" max="12014" width="10.7109375" style="73" bestFit="1" customWidth="1"/>
    <col min="12015" max="12257" width="9" style="73"/>
    <col min="12258" max="12259" width="1.7109375" style="73" customWidth="1"/>
    <col min="12260" max="12260" width="62.5703125" style="73" customWidth="1"/>
    <col min="12261" max="12261" width="8.7109375" style="73" bestFit="1" customWidth="1"/>
    <col min="12262" max="12262" width="1.7109375" style="73" customWidth="1"/>
    <col min="12263" max="12263" width="13.7109375" style="73" customWidth="1"/>
    <col min="12264" max="12264" width="1.7109375" style="73" customWidth="1"/>
    <col min="12265" max="12265" width="13.7109375" style="73" customWidth="1"/>
    <col min="12266" max="12266" width="1.7109375" style="73" customWidth="1"/>
    <col min="12267" max="12267" width="13.7109375" style="73" customWidth="1"/>
    <col min="12268" max="12268" width="1.7109375" style="73" customWidth="1"/>
    <col min="12269" max="12269" width="13.7109375" style="73" customWidth="1"/>
    <col min="12270" max="12270" width="10.7109375" style="73" bestFit="1" customWidth="1"/>
    <col min="12271" max="12513" width="9" style="73"/>
    <col min="12514" max="12515" width="1.7109375" style="73" customWidth="1"/>
    <col min="12516" max="12516" width="62.5703125" style="73" customWidth="1"/>
    <col min="12517" max="12517" width="8.7109375" style="73" bestFit="1" customWidth="1"/>
    <col min="12518" max="12518" width="1.7109375" style="73" customWidth="1"/>
    <col min="12519" max="12519" width="13.7109375" style="73" customWidth="1"/>
    <col min="12520" max="12520" width="1.7109375" style="73" customWidth="1"/>
    <col min="12521" max="12521" width="13.7109375" style="73" customWidth="1"/>
    <col min="12522" max="12522" width="1.7109375" style="73" customWidth="1"/>
    <col min="12523" max="12523" width="13.7109375" style="73" customWidth="1"/>
    <col min="12524" max="12524" width="1.7109375" style="73" customWidth="1"/>
    <col min="12525" max="12525" width="13.7109375" style="73" customWidth="1"/>
    <col min="12526" max="12526" width="10.7109375" style="73" bestFit="1" customWidth="1"/>
    <col min="12527" max="12769" width="9" style="73"/>
    <col min="12770" max="12771" width="1.7109375" style="73" customWidth="1"/>
    <col min="12772" max="12772" width="62.5703125" style="73" customWidth="1"/>
    <col min="12773" max="12773" width="8.7109375" style="73" bestFit="1" customWidth="1"/>
    <col min="12774" max="12774" width="1.7109375" style="73" customWidth="1"/>
    <col min="12775" max="12775" width="13.7109375" style="73" customWidth="1"/>
    <col min="12776" max="12776" width="1.7109375" style="73" customWidth="1"/>
    <col min="12777" max="12777" width="13.7109375" style="73" customWidth="1"/>
    <col min="12778" max="12778" width="1.7109375" style="73" customWidth="1"/>
    <col min="12779" max="12779" width="13.7109375" style="73" customWidth="1"/>
    <col min="12780" max="12780" width="1.7109375" style="73" customWidth="1"/>
    <col min="12781" max="12781" width="13.7109375" style="73" customWidth="1"/>
    <col min="12782" max="12782" width="10.7109375" style="73" bestFit="1" customWidth="1"/>
    <col min="12783" max="13025" width="9" style="73"/>
    <col min="13026" max="13027" width="1.7109375" style="73" customWidth="1"/>
    <col min="13028" max="13028" width="62.5703125" style="73" customWidth="1"/>
    <col min="13029" max="13029" width="8.7109375" style="73" bestFit="1" customWidth="1"/>
    <col min="13030" max="13030" width="1.7109375" style="73" customWidth="1"/>
    <col min="13031" max="13031" width="13.7109375" style="73" customWidth="1"/>
    <col min="13032" max="13032" width="1.7109375" style="73" customWidth="1"/>
    <col min="13033" max="13033" width="13.7109375" style="73" customWidth="1"/>
    <col min="13034" max="13034" width="1.7109375" style="73" customWidth="1"/>
    <col min="13035" max="13035" width="13.7109375" style="73" customWidth="1"/>
    <col min="13036" max="13036" width="1.7109375" style="73" customWidth="1"/>
    <col min="13037" max="13037" width="13.7109375" style="73" customWidth="1"/>
    <col min="13038" max="13038" width="10.7109375" style="73" bestFit="1" customWidth="1"/>
    <col min="13039" max="13281" width="9" style="73"/>
    <col min="13282" max="13283" width="1.7109375" style="73" customWidth="1"/>
    <col min="13284" max="13284" width="62.5703125" style="73" customWidth="1"/>
    <col min="13285" max="13285" width="8.7109375" style="73" bestFit="1" customWidth="1"/>
    <col min="13286" max="13286" width="1.7109375" style="73" customWidth="1"/>
    <col min="13287" max="13287" width="13.7109375" style="73" customWidth="1"/>
    <col min="13288" max="13288" width="1.7109375" style="73" customWidth="1"/>
    <col min="13289" max="13289" width="13.7109375" style="73" customWidth="1"/>
    <col min="13290" max="13290" width="1.7109375" style="73" customWidth="1"/>
    <col min="13291" max="13291" width="13.7109375" style="73" customWidth="1"/>
    <col min="13292" max="13292" width="1.7109375" style="73" customWidth="1"/>
    <col min="13293" max="13293" width="13.7109375" style="73" customWidth="1"/>
    <col min="13294" max="13294" width="10.7109375" style="73" bestFit="1" customWidth="1"/>
    <col min="13295" max="13537" width="9" style="73"/>
    <col min="13538" max="13539" width="1.7109375" style="73" customWidth="1"/>
    <col min="13540" max="13540" width="62.5703125" style="73" customWidth="1"/>
    <col min="13541" max="13541" width="8.7109375" style="73" bestFit="1" customWidth="1"/>
    <col min="13542" max="13542" width="1.7109375" style="73" customWidth="1"/>
    <col min="13543" max="13543" width="13.7109375" style="73" customWidth="1"/>
    <col min="13544" max="13544" width="1.7109375" style="73" customWidth="1"/>
    <col min="13545" max="13545" width="13.7109375" style="73" customWidth="1"/>
    <col min="13546" max="13546" width="1.7109375" style="73" customWidth="1"/>
    <col min="13547" max="13547" width="13.7109375" style="73" customWidth="1"/>
    <col min="13548" max="13548" width="1.7109375" style="73" customWidth="1"/>
    <col min="13549" max="13549" width="13.7109375" style="73" customWidth="1"/>
    <col min="13550" max="13550" width="10.7109375" style="73" bestFit="1" customWidth="1"/>
    <col min="13551" max="13793" width="9" style="73"/>
    <col min="13794" max="13795" width="1.7109375" style="73" customWidth="1"/>
    <col min="13796" max="13796" width="62.5703125" style="73" customWidth="1"/>
    <col min="13797" max="13797" width="8.7109375" style="73" bestFit="1" customWidth="1"/>
    <col min="13798" max="13798" width="1.7109375" style="73" customWidth="1"/>
    <col min="13799" max="13799" width="13.7109375" style="73" customWidth="1"/>
    <col min="13800" max="13800" width="1.7109375" style="73" customWidth="1"/>
    <col min="13801" max="13801" width="13.7109375" style="73" customWidth="1"/>
    <col min="13802" max="13802" width="1.7109375" style="73" customWidth="1"/>
    <col min="13803" max="13803" width="13.7109375" style="73" customWidth="1"/>
    <col min="13804" max="13804" width="1.7109375" style="73" customWidth="1"/>
    <col min="13805" max="13805" width="13.7109375" style="73" customWidth="1"/>
    <col min="13806" max="13806" width="10.7109375" style="73" bestFit="1" customWidth="1"/>
    <col min="13807" max="14049" width="9" style="73"/>
    <col min="14050" max="14051" width="1.7109375" style="73" customWidth="1"/>
    <col min="14052" max="14052" width="62.5703125" style="73" customWidth="1"/>
    <col min="14053" max="14053" width="8.7109375" style="73" bestFit="1" customWidth="1"/>
    <col min="14054" max="14054" width="1.7109375" style="73" customWidth="1"/>
    <col min="14055" max="14055" width="13.7109375" style="73" customWidth="1"/>
    <col min="14056" max="14056" width="1.7109375" style="73" customWidth="1"/>
    <col min="14057" max="14057" width="13.7109375" style="73" customWidth="1"/>
    <col min="14058" max="14058" width="1.7109375" style="73" customWidth="1"/>
    <col min="14059" max="14059" width="13.7109375" style="73" customWidth="1"/>
    <col min="14060" max="14060" width="1.7109375" style="73" customWidth="1"/>
    <col min="14061" max="14061" width="13.7109375" style="73" customWidth="1"/>
    <col min="14062" max="14062" width="10.7109375" style="73" bestFit="1" customWidth="1"/>
    <col min="14063" max="14305" width="9" style="73"/>
    <col min="14306" max="14307" width="1.7109375" style="73" customWidth="1"/>
    <col min="14308" max="14308" width="62.5703125" style="73" customWidth="1"/>
    <col min="14309" max="14309" width="8.7109375" style="73" bestFit="1" customWidth="1"/>
    <col min="14310" max="14310" width="1.7109375" style="73" customWidth="1"/>
    <col min="14311" max="14311" width="13.7109375" style="73" customWidth="1"/>
    <col min="14312" max="14312" width="1.7109375" style="73" customWidth="1"/>
    <col min="14313" max="14313" width="13.7109375" style="73" customWidth="1"/>
    <col min="14314" max="14314" width="1.7109375" style="73" customWidth="1"/>
    <col min="14315" max="14315" width="13.7109375" style="73" customWidth="1"/>
    <col min="14316" max="14316" width="1.7109375" style="73" customWidth="1"/>
    <col min="14317" max="14317" width="13.7109375" style="73" customWidth="1"/>
    <col min="14318" max="14318" width="10.7109375" style="73" bestFit="1" customWidth="1"/>
    <col min="14319" max="14561" width="9" style="73"/>
    <col min="14562" max="14563" width="1.7109375" style="73" customWidth="1"/>
    <col min="14564" max="14564" width="62.5703125" style="73" customWidth="1"/>
    <col min="14565" max="14565" width="8.7109375" style="73" bestFit="1" customWidth="1"/>
    <col min="14566" max="14566" width="1.7109375" style="73" customWidth="1"/>
    <col min="14567" max="14567" width="13.7109375" style="73" customWidth="1"/>
    <col min="14568" max="14568" width="1.7109375" style="73" customWidth="1"/>
    <col min="14569" max="14569" width="13.7109375" style="73" customWidth="1"/>
    <col min="14570" max="14570" width="1.7109375" style="73" customWidth="1"/>
    <col min="14571" max="14571" width="13.7109375" style="73" customWidth="1"/>
    <col min="14572" max="14572" width="1.7109375" style="73" customWidth="1"/>
    <col min="14573" max="14573" width="13.7109375" style="73" customWidth="1"/>
    <col min="14574" max="14574" width="10.7109375" style="73" bestFit="1" customWidth="1"/>
    <col min="14575" max="14817" width="9" style="73"/>
    <col min="14818" max="14819" width="1.7109375" style="73" customWidth="1"/>
    <col min="14820" max="14820" width="62.5703125" style="73" customWidth="1"/>
    <col min="14821" max="14821" width="8.7109375" style="73" bestFit="1" customWidth="1"/>
    <col min="14822" max="14822" width="1.7109375" style="73" customWidth="1"/>
    <col min="14823" max="14823" width="13.7109375" style="73" customWidth="1"/>
    <col min="14824" max="14824" width="1.7109375" style="73" customWidth="1"/>
    <col min="14825" max="14825" width="13.7109375" style="73" customWidth="1"/>
    <col min="14826" max="14826" width="1.7109375" style="73" customWidth="1"/>
    <col min="14827" max="14827" width="13.7109375" style="73" customWidth="1"/>
    <col min="14828" max="14828" width="1.7109375" style="73" customWidth="1"/>
    <col min="14829" max="14829" width="13.7109375" style="73" customWidth="1"/>
    <col min="14830" max="14830" width="10.7109375" style="73" bestFit="1" customWidth="1"/>
    <col min="14831" max="15073" width="9" style="73"/>
    <col min="15074" max="15075" width="1.7109375" style="73" customWidth="1"/>
    <col min="15076" max="15076" width="62.5703125" style="73" customWidth="1"/>
    <col min="15077" max="15077" width="8.7109375" style="73" bestFit="1" customWidth="1"/>
    <col min="15078" max="15078" width="1.7109375" style="73" customWidth="1"/>
    <col min="15079" max="15079" width="13.7109375" style="73" customWidth="1"/>
    <col min="15080" max="15080" width="1.7109375" style="73" customWidth="1"/>
    <col min="15081" max="15081" width="13.7109375" style="73" customWidth="1"/>
    <col min="15082" max="15082" width="1.7109375" style="73" customWidth="1"/>
    <col min="15083" max="15083" width="13.7109375" style="73" customWidth="1"/>
    <col min="15084" max="15084" width="1.7109375" style="73" customWidth="1"/>
    <col min="15085" max="15085" width="13.7109375" style="73" customWidth="1"/>
    <col min="15086" max="15086" width="10.7109375" style="73" bestFit="1" customWidth="1"/>
    <col min="15087" max="15329" width="9" style="73"/>
    <col min="15330" max="15331" width="1.7109375" style="73" customWidth="1"/>
    <col min="15332" max="15332" width="62.5703125" style="73" customWidth="1"/>
    <col min="15333" max="15333" width="8.7109375" style="73" bestFit="1" customWidth="1"/>
    <col min="15334" max="15334" width="1.7109375" style="73" customWidth="1"/>
    <col min="15335" max="15335" width="13.7109375" style="73" customWidth="1"/>
    <col min="15336" max="15336" width="1.7109375" style="73" customWidth="1"/>
    <col min="15337" max="15337" width="13.7109375" style="73" customWidth="1"/>
    <col min="15338" max="15338" width="1.7109375" style="73" customWidth="1"/>
    <col min="15339" max="15339" width="13.7109375" style="73" customWidth="1"/>
    <col min="15340" max="15340" width="1.7109375" style="73" customWidth="1"/>
    <col min="15341" max="15341" width="13.7109375" style="73" customWidth="1"/>
    <col min="15342" max="15342" width="10.7109375" style="73" bestFit="1" customWidth="1"/>
    <col min="15343" max="15585" width="9" style="73"/>
    <col min="15586" max="15587" width="1.7109375" style="73" customWidth="1"/>
    <col min="15588" max="15588" width="62.5703125" style="73" customWidth="1"/>
    <col min="15589" max="15589" width="8.7109375" style="73" bestFit="1" customWidth="1"/>
    <col min="15590" max="15590" width="1.7109375" style="73" customWidth="1"/>
    <col min="15591" max="15591" width="13.7109375" style="73" customWidth="1"/>
    <col min="15592" max="15592" width="1.7109375" style="73" customWidth="1"/>
    <col min="15593" max="15593" width="13.7109375" style="73" customWidth="1"/>
    <col min="15594" max="15594" width="1.7109375" style="73" customWidth="1"/>
    <col min="15595" max="15595" width="13.7109375" style="73" customWidth="1"/>
    <col min="15596" max="15596" width="1.7109375" style="73" customWidth="1"/>
    <col min="15597" max="15597" width="13.7109375" style="73" customWidth="1"/>
    <col min="15598" max="15598" width="10.7109375" style="73" bestFit="1" customWidth="1"/>
    <col min="15599" max="15841" width="9" style="73"/>
    <col min="15842" max="15843" width="1.7109375" style="73" customWidth="1"/>
    <col min="15844" max="15844" width="62.5703125" style="73" customWidth="1"/>
    <col min="15845" max="15845" width="8.7109375" style="73" bestFit="1" customWidth="1"/>
    <col min="15846" max="15846" width="1.7109375" style="73" customWidth="1"/>
    <col min="15847" max="15847" width="13.7109375" style="73" customWidth="1"/>
    <col min="15848" max="15848" width="1.7109375" style="73" customWidth="1"/>
    <col min="15849" max="15849" width="13.7109375" style="73" customWidth="1"/>
    <col min="15850" max="15850" width="1.7109375" style="73" customWidth="1"/>
    <col min="15851" max="15851" width="13.7109375" style="73" customWidth="1"/>
    <col min="15852" max="15852" width="1.7109375" style="73" customWidth="1"/>
    <col min="15853" max="15853" width="13.7109375" style="73" customWidth="1"/>
    <col min="15854" max="15854" width="10.7109375" style="73" bestFit="1" customWidth="1"/>
    <col min="15855" max="16097" width="9" style="73"/>
    <col min="16098" max="16107" width="9.140625" style="73" customWidth="1"/>
    <col min="16108" max="16133" width="9.140625" style="73"/>
    <col min="16134" max="16208" width="9.140625" style="73" customWidth="1"/>
    <col min="16209" max="16251" width="9.140625" style="73"/>
    <col min="16252" max="16256" width="9.140625" style="73" customWidth="1"/>
    <col min="16257" max="16384" width="9.140625" style="73"/>
  </cols>
  <sheetData>
    <row r="1" spans="1:16" s="61" customFormat="1" ht="21.75" customHeight="1" x14ac:dyDescent="0.5">
      <c r="A1" s="60" t="str">
        <f>'T 7 conso'!A1</f>
        <v>บริษัท โปรเอ็น คอร์ป จำกัด (มหาชน)</v>
      </c>
      <c r="D1" s="191"/>
      <c r="E1" s="192"/>
      <c r="F1" s="191"/>
      <c r="G1" s="191"/>
      <c r="H1" s="191"/>
      <c r="I1" s="191"/>
      <c r="J1" s="191"/>
      <c r="K1" s="191"/>
      <c r="L1" s="46"/>
      <c r="M1" s="107"/>
      <c r="N1" s="46"/>
      <c r="O1" s="192"/>
      <c r="P1" s="46"/>
    </row>
    <row r="2" spans="1:16" s="61" customFormat="1" ht="21.75" customHeight="1" x14ac:dyDescent="0.5">
      <c r="A2" s="61" t="s">
        <v>214</v>
      </c>
      <c r="D2" s="191"/>
      <c r="E2" s="192"/>
      <c r="F2" s="191"/>
      <c r="G2" s="191"/>
      <c r="H2" s="191"/>
      <c r="I2" s="191"/>
      <c r="J2" s="191"/>
      <c r="K2" s="191"/>
      <c r="L2" s="46"/>
      <c r="M2" s="107"/>
      <c r="N2" s="46"/>
      <c r="O2" s="192"/>
      <c r="P2" s="46"/>
    </row>
    <row r="3" spans="1:16" s="61" customFormat="1" ht="21.75" customHeight="1" x14ac:dyDescent="0.5">
      <c r="A3" s="193" t="str">
        <f>+_xlfn.SINGLE('T 7 conso'!A3)</f>
        <v>สำหรับรอบระยะเวลาหกเดือนสิ้นสุดวันที่ 30 มิถุนายน พ.ศ. 2567</v>
      </c>
      <c r="B3" s="74"/>
      <c r="C3" s="74"/>
      <c r="D3" s="194"/>
      <c r="E3" s="195"/>
      <c r="F3" s="194"/>
      <c r="G3" s="194"/>
      <c r="H3" s="194"/>
      <c r="I3" s="194"/>
      <c r="J3" s="194"/>
      <c r="K3" s="194"/>
      <c r="L3" s="39"/>
      <c r="M3" s="196"/>
      <c r="N3" s="196"/>
      <c r="O3" s="195"/>
      <c r="P3" s="196"/>
    </row>
    <row r="4" spans="1:16" s="61" customFormat="1" ht="18.600000000000001" customHeight="1" x14ac:dyDescent="0.5">
      <c r="A4" s="157"/>
      <c r="D4" s="191"/>
      <c r="E4" s="192"/>
      <c r="F4" s="191"/>
      <c r="G4" s="191"/>
      <c r="H4" s="191"/>
      <c r="I4" s="191"/>
      <c r="J4" s="191"/>
      <c r="K4" s="191"/>
      <c r="L4" s="46"/>
      <c r="M4" s="107"/>
      <c r="N4" s="107"/>
      <c r="O4" s="192"/>
      <c r="P4" s="107"/>
    </row>
    <row r="5" spans="1:16" s="61" customFormat="1" ht="18" customHeight="1" x14ac:dyDescent="0.5">
      <c r="A5" s="184"/>
      <c r="B5" s="184"/>
      <c r="C5" s="184"/>
      <c r="D5" s="184"/>
      <c r="E5" s="184"/>
      <c r="F5" s="292" t="s">
        <v>51</v>
      </c>
      <c r="G5" s="292"/>
      <c r="H5" s="292"/>
      <c r="I5" s="292"/>
      <c r="J5" s="292"/>
      <c r="K5" s="292"/>
      <c r="L5" s="292"/>
      <c r="M5" s="292"/>
      <c r="N5" s="292"/>
      <c r="O5" s="292"/>
      <c r="P5" s="292"/>
    </row>
    <row r="6" spans="1:16" s="61" customFormat="1" ht="18" customHeight="1" x14ac:dyDescent="0.5">
      <c r="A6" s="197"/>
      <c r="B6" s="197"/>
      <c r="C6" s="197"/>
      <c r="D6" s="198"/>
      <c r="E6" s="199"/>
      <c r="F6" s="198"/>
      <c r="G6" s="198"/>
      <c r="H6" s="198"/>
      <c r="I6" s="198"/>
      <c r="J6" s="198"/>
      <c r="K6" s="198"/>
      <c r="L6" s="292" t="s">
        <v>42</v>
      </c>
      <c r="M6" s="292"/>
      <c r="N6" s="292"/>
      <c r="O6" s="199"/>
      <c r="P6" s="198"/>
    </row>
    <row r="7" spans="1:16" s="61" customFormat="1" ht="18" customHeight="1" x14ac:dyDescent="0.5">
      <c r="A7" s="184"/>
      <c r="B7" s="184"/>
      <c r="C7" s="184"/>
      <c r="D7" s="50"/>
      <c r="E7" s="200"/>
      <c r="F7" s="50"/>
      <c r="G7" s="50"/>
      <c r="H7" s="50"/>
      <c r="I7" s="50"/>
      <c r="K7" s="50"/>
      <c r="L7" s="201" t="s">
        <v>90</v>
      </c>
      <c r="M7" s="202"/>
      <c r="N7" s="50"/>
      <c r="O7" s="200"/>
      <c r="P7" s="50"/>
    </row>
    <row r="8" spans="1:16" ht="18" customHeight="1" x14ac:dyDescent="0.5">
      <c r="A8" s="184"/>
      <c r="B8" s="184"/>
      <c r="C8" s="184"/>
      <c r="D8" s="50"/>
      <c r="E8" s="200"/>
      <c r="F8" s="50" t="s">
        <v>77</v>
      </c>
      <c r="G8" s="50"/>
      <c r="H8" s="50" t="s">
        <v>126</v>
      </c>
      <c r="I8" s="50"/>
      <c r="J8" s="50" t="s">
        <v>155</v>
      </c>
      <c r="K8" s="50"/>
      <c r="L8" s="203" t="s">
        <v>91</v>
      </c>
      <c r="M8" s="202"/>
      <c r="N8" s="50"/>
      <c r="O8" s="200"/>
      <c r="P8" s="50" t="s">
        <v>82</v>
      </c>
    </row>
    <row r="9" spans="1:16" ht="18" customHeight="1" x14ac:dyDescent="0.5">
      <c r="A9" s="184"/>
      <c r="B9" s="184"/>
      <c r="C9" s="184"/>
      <c r="D9" s="50"/>
      <c r="E9" s="202"/>
      <c r="F9" s="50" t="s">
        <v>83</v>
      </c>
      <c r="G9" s="50"/>
      <c r="H9" s="50" t="s">
        <v>127</v>
      </c>
      <c r="I9" s="50"/>
      <c r="J9" s="50" t="s">
        <v>154</v>
      </c>
      <c r="K9" s="50"/>
      <c r="L9" s="50" t="s">
        <v>85</v>
      </c>
      <c r="M9" s="202"/>
      <c r="N9" s="50" t="s">
        <v>44</v>
      </c>
      <c r="O9" s="202"/>
      <c r="P9" s="50" t="s">
        <v>36</v>
      </c>
    </row>
    <row r="10" spans="1:16" ht="18" customHeight="1" x14ac:dyDescent="0.5">
      <c r="A10" s="184"/>
      <c r="B10" s="184"/>
      <c r="C10" s="184"/>
      <c r="D10" s="280" t="s">
        <v>2</v>
      </c>
      <c r="E10" s="202"/>
      <c r="F10" s="204" t="s">
        <v>3</v>
      </c>
      <c r="G10" s="50"/>
      <c r="H10" s="204" t="s">
        <v>3</v>
      </c>
      <c r="I10" s="50"/>
      <c r="J10" s="204" t="s">
        <v>3</v>
      </c>
      <c r="K10" s="50"/>
      <c r="L10" s="204" t="s">
        <v>3</v>
      </c>
      <c r="M10" s="202"/>
      <c r="N10" s="204" t="s">
        <v>3</v>
      </c>
      <c r="O10" s="202"/>
      <c r="P10" s="204" t="s">
        <v>3</v>
      </c>
    </row>
    <row r="11" spans="1:16" ht="6" customHeight="1" x14ac:dyDescent="0.5">
      <c r="A11" s="197"/>
      <c r="B11" s="197"/>
      <c r="C11" s="197"/>
      <c r="D11" s="50"/>
      <c r="E11" s="202"/>
      <c r="F11" s="50"/>
      <c r="G11" s="50"/>
      <c r="H11" s="50"/>
      <c r="I11" s="50"/>
      <c r="J11" s="50"/>
      <c r="K11" s="50"/>
      <c r="L11" s="50"/>
      <c r="M11" s="202"/>
      <c r="N11" s="50"/>
      <c r="O11" s="202"/>
      <c r="P11" s="50"/>
    </row>
    <row r="12" spans="1:16" ht="18" customHeight="1" x14ac:dyDescent="0.5">
      <c r="A12" s="60" t="s">
        <v>151</v>
      </c>
      <c r="B12" s="205"/>
      <c r="C12" s="197"/>
      <c r="D12" s="198"/>
      <c r="E12" s="199"/>
      <c r="F12" s="48">
        <v>158000000</v>
      </c>
      <c r="G12" s="48"/>
      <c r="H12" s="48">
        <v>228732200</v>
      </c>
      <c r="I12" s="48"/>
      <c r="J12" s="48">
        <v>3409740</v>
      </c>
      <c r="K12" s="48"/>
      <c r="L12" s="48">
        <v>11770000</v>
      </c>
      <c r="M12" s="48"/>
      <c r="N12" s="48">
        <v>103852846</v>
      </c>
      <c r="O12" s="48"/>
      <c r="P12" s="48">
        <f>SUM(F12:O12)</f>
        <v>505764786</v>
      </c>
    </row>
    <row r="13" spans="1:16" ht="6" customHeight="1" x14ac:dyDescent="0.5">
      <c r="A13" s="184"/>
      <c r="B13" s="197"/>
      <c r="C13" s="197"/>
      <c r="D13" s="206"/>
      <c r="E13" s="199"/>
      <c r="F13" s="198"/>
      <c r="G13" s="198"/>
      <c r="H13" s="198"/>
      <c r="I13" s="198"/>
      <c r="J13" s="198"/>
      <c r="K13" s="198"/>
      <c r="L13" s="198"/>
      <c r="M13" s="199"/>
      <c r="N13" s="198"/>
      <c r="O13" s="199"/>
      <c r="P13" s="198"/>
    </row>
    <row r="14" spans="1:16" ht="18" customHeight="1" x14ac:dyDescent="0.5">
      <c r="A14" s="60" t="s">
        <v>181</v>
      </c>
      <c r="B14" s="197"/>
      <c r="C14" s="197"/>
      <c r="D14" s="206"/>
      <c r="E14" s="199"/>
      <c r="F14" s="198"/>
      <c r="G14" s="198"/>
      <c r="H14" s="198"/>
      <c r="I14" s="198"/>
      <c r="J14" s="198"/>
      <c r="K14" s="198"/>
      <c r="L14" s="198"/>
      <c r="M14" s="199"/>
      <c r="N14" s="198"/>
      <c r="O14" s="199"/>
      <c r="P14" s="71"/>
    </row>
    <row r="15" spans="1:16" ht="18" customHeight="1" x14ac:dyDescent="0.5">
      <c r="A15" s="197" t="s">
        <v>157</v>
      </c>
      <c r="B15" s="197"/>
      <c r="C15" s="197"/>
      <c r="D15" s="206">
        <v>14</v>
      </c>
      <c r="E15" s="199"/>
      <c r="F15" s="198">
        <v>473575</v>
      </c>
      <c r="G15" s="198"/>
      <c r="H15" s="198">
        <v>2936165</v>
      </c>
      <c r="I15" s="198"/>
      <c r="J15" s="198">
        <v>-3409740</v>
      </c>
      <c r="K15" s="198"/>
      <c r="L15" s="198">
        <v>0</v>
      </c>
      <c r="M15" s="199"/>
      <c r="N15" s="198">
        <v>0</v>
      </c>
      <c r="O15" s="199"/>
      <c r="P15" s="71" t="s">
        <v>211</v>
      </c>
    </row>
    <row r="16" spans="1:16" ht="18" customHeight="1" x14ac:dyDescent="0.5">
      <c r="A16" s="197" t="s">
        <v>147</v>
      </c>
      <c r="B16" s="197"/>
      <c r="C16" s="197"/>
      <c r="D16" s="206"/>
      <c r="E16" s="199"/>
      <c r="F16" s="198">
        <v>0</v>
      </c>
      <c r="G16" s="198"/>
      <c r="H16" s="198">
        <v>0</v>
      </c>
      <c r="I16" s="198"/>
      <c r="J16" s="198">
        <v>105733360</v>
      </c>
      <c r="K16" s="198"/>
      <c r="L16" s="198">
        <v>0</v>
      </c>
      <c r="M16" s="199"/>
      <c r="N16" s="198">
        <v>0</v>
      </c>
      <c r="O16" s="199"/>
      <c r="P16" s="71">
        <f>SUM(E16:N16)</f>
        <v>105733360</v>
      </c>
    </row>
    <row r="17" spans="1:16" ht="18" customHeight="1" x14ac:dyDescent="0.5">
      <c r="A17" s="197" t="s">
        <v>135</v>
      </c>
      <c r="B17" s="197"/>
      <c r="C17" s="197"/>
      <c r="D17" s="206"/>
      <c r="E17" s="199"/>
      <c r="F17" s="198">
        <v>0</v>
      </c>
      <c r="G17" s="198"/>
      <c r="H17" s="198">
        <v>0</v>
      </c>
      <c r="I17" s="198"/>
      <c r="J17" s="198">
        <v>0</v>
      </c>
      <c r="K17" s="198"/>
      <c r="L17" s="198">
        <v>0</v>
      </c>
      <c r="M17" s="199"/>
      <c r="N17" s="198">
        <v>-38028414</v>
      </c>
      <c r="O17" s="199"/>
      <c r="P17" s="198">
        <f>SUM(F17:O17)</f>
        <v>-38028414</v>
      </c>
    </row>
    <row r="18" spans="1:16" ht="18" customHeight="1" x14ac:dyDescent="0.5">
      <c r="A18" s="197" t="s">
        <v>89</v>
      </c>
      <c r="B18" s="197"/>
      <c r="C18" s="197"/>
      <c r="D18" s="206"/>
      <c r="E18" s="199"/>
      <c r="F18" s="198">
        <v>0</v>
      </c>
      <c r="G18" s="198"/>
      <c r="H18" s="198">
        <v>0</v>
      </c>
      <c r="I18" s="198"/>
      <c r="J18" s="198">
        <v>0</v>
      </c>
      <c r="K18" s="198"/>
      <c r="L18" s="198">
        <v>320000</v>
      </c>
      <c r="M18" s="198"/>
      <c r="N18" s="198">
        <v>-320000</v>
      </c>
      <c r="O18" s="198"/>
      <c r="P18" s="198">
        <f>SUM(F18:O18)</f>
        <v>0</v>
      </c>
    </row>
    <row r="19" spans="1:16" ht="18" customHeight="1" x14ac:dyDescent="0.5">
      <c r="A19" s="197" t="s">
        <v>217</v>
      </c>
      <c r="B19" s="197"/>
      <c r="C19" s="197"/>
      <c r="D19" s="206"/>
      <c r="E19" s="199"/>
      <c r="F19" s="207">
        <v>0</v>
      </c>
      <c r="G19" s="198"/>
      <c r="H19" s="207">
        <v>0</v>
      </c>
      <c r="I19" s="198"/>
      <c r="J19" s="207">
        <v>0</v>
      </c>
      <c r="K19" s="198"/>
      <c r="L19" s="207">
        <v>0</v>
      </c>
      <c r="M19" s="198"/>
      <c r="N19" s="207">
        <v>3213342</v>
      </c>
      <c r="O19" s="198"/>
      <c r="P19" s="207">
        <f>SUM(F19:O19)</f>
        <v>3213342</v>
      </c>
    </row>
    <row r="20" spans="1:16" ht="6" customHeight="1" x14ac:dyDescent="0.5">
      <c r="A20" s="197"/>
      <c r="B20" s="197"/>
      <c r="C20" s="197"/>
      <c r="D20" s="198"/>
      <c r="E20" s="199"/>
      <c r="F20" s="198"/>
      <c r="G20" s="198"/>
      <c r="H20" s="198"/>
      <c r="I20" s="198"/>
      <c r="J20" s="198"/>
      <c r="K20" s="198"/>
      <c r="L20" s="198"/>
      <c r="M20" s="199"/>
      <c r="N20" s="198"/>
      <c r="O20" s="199"/>
      <c r="P20" s="198"/>
    </row>
    <row r="21" spans="1:16" ht="18" customHeight="1" thickBot="1" x14ac:dyDescent="0.55000000000000004">
      <c r="A21" s="184" t="s">
        <v>150</v>
      </c>
      <c r="B21" s="197"/>
      <c r="C21" s="197"/>
      <c r="D21" s="198"/>
      <c r="E21" s="199"/>
      <c r="F21" s="208">
        <f>SUM(F12:F20)</f>
        <v>158473575</v>
      </c>
      <c r="G21" s="198"/>
      <c r="H21" s="208">
        <f>SUM(H12:H20)</f>
        <v>231668365</v>
      </c>
      <c r="I21" s="198"/>
      <c r="J21" s="208">
        <f>SUM(J12:J20)</f>
        <v>105733360</v>
      </c>
      <c r="K21" s="198"/>
      <c r="L21" s="208">
        <f>SUM(L12:L20)</f>
        <v>12090000</v>
      </c>
      <c r="M21" s="199"/>
      <c r="N21" s="208">
        <f>SUM(N12:N20)</f>
        <v>68717774</v>
      </c>
      <c r="O21" s="199"/>
      <c r="P21" s="208">
        <f>SUM(F21:O21)</f>
        <v>576683074</v>
      </c>
    </row>
    <row r="22" spans="1:16" ht="9.75" customHeight="1" thickTop="1" x14ac:dyDescent="0.5">
      <c r="A22" s="184"/>
      <c r="B22" s="197"/>
      <c r="C22" s="197"/>
      <c r="D22" s="198"/>
      <c r="E22" s="199"/>
      <c r="F22" s="198"/>
      <c r="G22" s="198"/>
      <c r="H22" s="198"/>
      <c r="I22" s="198"/>
      <c r="J22" s="198"/>
      <c r="K22" s="198"/>
      <c r="L22" s="198"/>
      <c r="M22" s="199"/>
      <c r="N22" s="198"/>
      <c r="O22" s="199"/>
      <c r="P22" s="198"/>
    </row>
    <row r="23" spans="1:16" ht="18" customHeight="1" x14ac:dyDescent="0.5">
      <c r="A23" s="60" t="s">
        <v>184</v>
      </c>
      <c r="B23" s="205"/>
      <c r="C23" s="197"/>
      <c r="D23" s="198"/>
      <c r="E23" s="199"/>
      <c r="F23" s="219">
        <v>173158750</v>
      </c>
      <c r="G23" s="48"/>
      <c r="H23" s="219">
        <v>322716550</v>
      </c>
      <c r="I23" s="48"/>
      <c r="J23" s="219">
        <v>0</v>
      </c>
      <c r="K23" s="48"/>
      <c r="L23" s="219">
        <v>12090000</v>
      </c>
      <c r="M23" s="48"/>
      <c r="N23" s="219">
        <v>73797710</v>
      </c>
      <c r="O23" s="48"/>
      <c r="P23" s="219">
        <f>SUM(F23:O23)</f>
        <v>581763010</v>
      </c>
    </row>
    <row r="24" spans="1:16" ht="6" customHeight="1" x14ac:dyDescent="0.5">
      <c r="A24" s="184"/>
      <c r="B24" s="197"/>
      <c r="C24" s="197"/>
      <c r="D24" s="206"/>
      <c r="E24" s="199"/>
      <c r="F24" s="220"/>
      <c r="G24" s="198"/>
      <c r="H24" s="220"/>
      <c r="I24" s="198"/>
      <c r="J24" s="220"/>
      <c r="K24" s="198"/>
      <c r="L24" s="220"/>
      <c r="M24" s="199"/>
      <c r="N24" s="220"/>
      <c r="O24" s="199"/>
      <c r="P24" s="220"/>
    </row>
    <row r="25" spans="1:16" ht="18" customHeight="1" x14ac:dyDescent="0.5">
      <c r="A25" s="60" t="s">
        <v>181</v>
      </c>
      <c r="B25" s="197"/>
      <c r="C25" s="197"/>
      <c r="D25" s="206"/>
      <c r="E25" s="199"/>
      <c r="F25" s="220"/>
      <c r="G25" s="198"/>
      <c r="H25" s="220"/>
      <c r="I25" s="198"/>
      <c r="J25" s="220"/>
      <c r="K25" s="198"/>
      <c r="L25" s="220"/>
      <c r="M25" s="199"/>
      <c r="N25" s="220"/>
      <c r="O25" s="199"/>
      <c r="P25" s="113"/>
    </row>
    <row r="26" spans="1:16" ht="18" customHeight="1" x14ac:dyDescent="0.5">
      <c r="A26" s="197" t="s">
        <v>157</v>
      </c>
      <c r="B26" s="197"/>
      <c r="C26" s="197"/>
      <c r="D26" s="206">
        <v>14</v>
      </c>
      <c r="E26" s="199"/>
      <c r="F26" s="220">
        <v>631</v>
      </c>
      <c r="G26" s="198"/>
      <c r="H26" s="220">
        <v>3909</v>
      </c>
      <c r="I26" s="198"/>
      <c r="J26" s="220">
        <v>0</v>
      </c>
      <c r="K26" s="198"/>
      <c r="L26" s="220">
        <v>0</v>
      </c>
      <c r="M26" s="199"/>
      <c r="N26" s="220">
        <v>0</v>
      </c>
      <c r="O26" s="199"/>
      <c r="P26" s="113">
        <f t="shared" ref="P26" si="0">SUM(F26:O26)</f>
        <v>4540</v>
      </c>
    </row>
    <row r="27" spans="1:16" ht="18" customHeight="1" x14ac:dyDescent="0.5">
      <c r="A27" s="197" t="s">
        <v>89</v>
      </c>
      <c r="B27" s="197"/>
      <c r="C27" s="197"/>
      <c r="D27" s="206">
        <v>15</v>
      </c>
      <c r="E27" s="199"/>
      <c r="F27" s="220">
        <v>0</v>
      </c>
      <c r="G27" s="198"/>
      <c r="H27" s="220">
        <v>0</v>
      </c>
      <c r="I27" s="198"/>
      <c r="J27" s="220">
        <v>0</v>
      </c>
      <c r="K27" s="198"/>
      <c r="L27" s="220">
        <v>234000</v>
      </c>
      <c r="M27" s="198"/>
      <c r="N27" s="220">
        <v>-234000</v>
      </c>
      <c r="O27" s="198"/>
      <c r="P27" s="220">
        <f>SUM(F27:O27)</f>
        <v>0</v>
      </c>
    </row>
    <row r="28" spans="1:16" ht="18" customHeight="1" x14ac:dyDescent="0.5">
      <c r="A28" s="197" t="s">
        <v>217</v>
      </c>
      <c r="B28" s="197"/>
      <c r="C28" s="197"/>
      <c r="D28" s="206"/>
      <c r="E28" s="199"/>
      <c r="F28" s="221">
        <v>0</v>
      </c>
      <c r="G28" s="198"/>
      <c r="H28" s="221">
        <v>0</v>
      </c>
      <c r="I28" s="198"/>
      <c r="J28" s="221">
        <v>0</v>
      </c>
      <c r="K28" s="198"/>
      <c r="L28" s="221">
        <v>0</v>
      </c>
      <c r="M28" s="198"/>
      <c r="N28" s="221">
        <f>'T6 (6M)'!N36</f>
        <v>3325088</v>
      </c>
      <c r="O28" s="198"/>
      <c r="P28" s="221">
        <f>SUM(F28:O28)</f>
        <v>3325088</v>
      </c>
    </row>
    <row r="29" spans="1:16" ht="6" customHeight="1" x14ac:dyDescent="0.5">
      <c r="A29" s="197"/>
      <c r="B29" s="197"/>
      <c r="C29" s="197"/>
      <c r="D29" s="198"/>
      <c r="E29" s="199"/>
      <c r="F29" s="220"/>
      <c r="G29" s="198"/>
      <c r="H29" s="220"/>
      <c r="I29" s="198"/>
      <c r="J29" s="220"/>
      <c r="K29" s="198"/>
      <c r="L29" s="220"/>
      <c r="M29" s="199"/>
      <c r="N29" s="220"/>
      <c r="O29" s="199"/>
      <c r="P29" s="220"/>
    </row>
    <row r="30" spans="1:16" ht="18" customHeight="1" thickBot="1" x14ac:dyDescent="0.55000000000000004">
      <c r="A30" s="184" t="s">
        <v>185</v>
      </c>
      <c r="B30" s="197"/>
      <c r="C30" s="197"/>
      <c r="D30" s="198"/>
      <c r="E30" s="199"/>
      <c r="F30" s="222">
        <f>SUM(F23:F29)</f>
        <v>173159381</v>
      </c>
      <c r="G30" s="198"/>
      <c r="H30" s="222">
        <f>SUM(H23:H29)</f>
        <v>322720459</v>
      </c>
      <c r="I30" s="198"/>
      <c r="J30" s="222">
        <f>SUM(J23:J29)</f>
        <v>0</v>
      </c>
      <c r="K30" s="198"/>
      <c r="L30" s="222">
        <f>SUM(L23:L29)</f>
        <v>12324000</v>
      </c>
      <c r="M30" s="199"/>
      <c r="N30" s="222">
        <f>SUM(N23:N29)</f>
        <v>76888798</v>
      </c>
      <c r="O30" s="199"/>
      <c r="P30" s="222">
        <f>SUM(F30:O30)</f>
        <v>585092638</v>
      </c>
    </row>
    <row r="31" spans="1:16" ht="18.600000000000001" customHeight="1" thickTop="1" x14ac:dyDescent="0.5">
      <c r="A31" s="184"/>
      <c r="B31" s="197"/>
      <c r="C31" s="197"/>
      <c r="D31" s="198"/>
      <c r="E31" s="199"/>
      <c r="F31" s="198"/>
      <c r="G31" s="198"/>
      <c r="H31" s="198"/>
      <c r="I31" s="198"/>
      <c r="J31" s="198"/>
      <c r="K31" s="198"/>
      <c r="L31" s="198"/>
      <c r="M31" s="199"/>
      <c r="N31" s="209"/>
      <c r="O31" s="210"/>
      <c r="P31" s="209"/>
    </row>
    <row r="32" spans="1:16" ht="18.600000000000001" customHeight="1" x14ac:dyDescent="0.5">
      <c r="A32" s="282"/>
      <c r="B32" s="282"/>
      <c r="C32" s="282"/>
      <c r="D32" s="282"/>
      <c r="E32" s="282"/>
      <c r="F32" s="282"/>
      <c r="G32" s="282"/>
      <c r="H32" s="282"/>
      <c r="I32" s="282"/>
      <c r="J32" s="282"/>
      <c r="K32" s="282"/>
      <c r="L32" s="282"/>
      <c r="M32" s="282"/>
      <c r="N32" s="282"/>
      <c r="O32" s="282"/>
      <c r="P32" s="282"/>
    </row>
    <row r="33" spans="1:16" ht="18.600000000000001" customHeight="1" x14ac:dyDescent="0.5">
      <c r="A33" s="294" t="s">
        <v>129</v>
      </c>
      <c r="B33" s="294"/>
      <c r="C33" s="294"/>
      <c r="D33" s="294"/>
      <c r="E33" s="294"/>
      <c r="F33" s="294"/>
      <c r="G33" s="294"/>
      <c r="H33" s="294"/>
      <c r="I33" s="294"/>
      <c r="J33" s="294"/>
      <c r="K33" s="294"/>
      <c r="L33" s="294"/>
      <c r="M33" s="294"/>
      <c r="N33" s="294"/>
      <c r="O33" s="294"/>
      <c r="P33" s="294"/>
    </row>
    <row r="34" spans="1:16" ht="15.75" customHeight="1" x14ac:dyDescent="0.5">
      <c r="A34" s="282"/>
      <c r="B34" s="282"/>
      <c r="C34" s="282"/>
      <c r="D34" s="282"/>
      <c r="E34" s="282"/>
      <c r="F34" s="282"/>
      <c r="G34" s="282"/>
      <c r="H34" s="282"/>
      <c r="I34" s="282"/>
      <c r="J34" s="282"/>
      <c r="K34" s="282"/>
      <c r="L34" s="282"/>
      <c r="M34" s="282"/>
      <c r="N34" s="282"/>
      <c r="O34" s="282"/>
      <c r="P34" s="282"/>
    </row>
    <row r="35" spans="1:16" ht="21.75" customHeight="1" x14ac:dyDescent="0.5">
      <c r="A35" s="211" t="str">
        <f>'T 7 conso'!A37</f>
        <v>หมายเหตุประกอบข้อมูลทางการเงินเป็นส่วนหนึ่งของข้อมูลทางการเงินระหว่างกาลนี้</v>
      </c>
      <c r="B35" s="211"/>
      <c r="C35" s="211"/>
      <c r="D35" s="212"/>
      <c r="E35" s="213"/>
      <c r="F35" s="212"/>
      <c r="G35" s="212"/>
      <c r="H35" s="212"/>
      <c r="I35" s="212"/>
      <c r="J35" s="212"/>
      <c r="K35" s="212"/>
      <c r="L35" s="214"/>
      <c r="M35" s="215"/>
      <c r="N35" s="215"/>
      <c r="O35" s="213"/>
      <c r="P35" s="215"/>
    </row>
  </sheetData>
  <mergeCells count="3">
    <mergeCell ref="F5:P5"/>
    <mergeCell ref="L6:N6"/>
    <mergeCell ref="A33:P33"/>
  </mergeCells>
  <pageMargins left="0.9" right="0.9" top="0.5" bottom="0.6" header="0.49" footer="0.4"/>
  <pageSetup paperSize="9" scale="95" firstPageNumber="8" fitToHeight="0" orientation="landscape" useFirstPageNumber="1" horizontalDpi="1200" verticalDpi="1200" r:id="rId1"/>
  <headerFooter>
    <oddFooter>&amp;R&amp;"Browallia New,Regular"&amp;13&amp;P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678DD-6263-45CD-A213-1E41E709F92E}">
  <sheetPr>
    <tabColor theme="3" tint="0.39997558519241921"/>
  </sheetPr>
  <dimension ref="A1:L144"/>
  <sheetViews>
    <sheetView topLeftCell="A55" zoomScaleNormal="100" zoomScaleSheetLayoutView="85" workbookViewId="0">
      <selection activeCell="C61" sqref="C61"/>
    </sheetView>
  </sheetViews>
  <sheetFormatPr defaultColWidth="0.7109375" defaultRowHeight="21.75" customHeight="1" x14ac:dyDescent="0.5"/>
  <cols>
    <col min="1" max="2" width="1.7109375" style="31" customWidth="1"/>
    <col min="3" max="3" width="42.7109375" style="31" customWidth="1"/>
    <col min="4" max="4" width="7.85546875" style="31" customWidth="1"/>
    <col min="5" max="5" width="0.85546875" style="31" customWidth="1"/>
    <col min="6" max="6" width="12.7109375" style="31" customWidth="1"/>
    <col min="7" max="7" width="0.85546875" style="31" customWidth="1"/>
    <col min="8" max="8" width="12.7109375" style="31" customWidth="1"/>
    <col min="9" max="9" width="0.85546875" style="31" customWidth="1"/>
    <col min="10" max="10" width="12.7109375" style="156" customWidth="1"/>
    <col min="11" max="11" width="0.85546875" style="31" customWidth="1"/>
    <col min="12" max="12" width="12.7109375" style="156" customWidth="1"/>
    <col min="13" max="34" width="9.140625" style="31" customWidth="1"/>
    <col min="35" max="35" width="1.42578125" style="31" customWidth="1"/>
    <col min="36" max="36" width="52.7109375" style="31" customWidth="1"/>
    <col min="37" max="37" width="7" style="31" bestFit="1" customWidth="1"/>
    <col min="38" max="38" width="0.7109375" style="31"/>
    <col min="39" max="39" width="10.7109375" style="31" customWidth="1"/>
    <col min="40" max="220" width="0.7109375" style="31"/>
    <col min="221" max="221" width="1.7109375" style="31" customWidth="1"/>
    <col min="222" max="222" width="2" style="31" customWidth="1"/>
    <col min="223" max="223" width="38.85546875" style="31" customWidth="1"/>
    <col min="224" max="224" width="8.42578125" style="31" bestFit="1" customWidth="1"/>
    <col min="225" max="225" width="0.7109375" style="31"/>
    <col min="226" max="226" width="12.140625" style="31" customWidth="1"/>
    <col min="227" max="227" width="0.7109375" style="31"/>
    <col min="228" max="228" width="12.140625" style="31" customWidth="1"/>
    <col min="229" max="229" width="0.7109375" style="31"/>
    <col min="230" max="230" width="12.140625" style="31" customWidth="1"/>
    <col min="231" max="231" width="0.7109375" style="31"/>
    <col min="232" max="232" width="12.140625" style="31" customWidth="1"/>
    <col min="233" max="290" width="9.140625" style="31" customWidth="1"/>
    <col min="291" max="291" width="1.42578125" style="31" customWidth="1"/>
    <col min="292" max="292" width="52.7109375" style="31" customWidth="1"/>
    <col min="293" max="293" width="7" style="31" bestFit="1" customWidth="1"/>
    <col min="294" max="294" width="0.7109375" style="31"/>
    <col min="295" max="295" width="10.7109375" style="31" customWidth="1"/>
    <col min="296" max="476" width="0.7109375" style="31"/>
    <col min="477" max="477" width="1.7109375" style="31" customWidth="1"/>
    <col min="478" max="478" width="2" style="31" customWidth="1"/>
    <col min="479" max="479" width="38.85546875" style="31" customWidth="1"/>
    <col min="480" max="480" width="8.42578125" style="31" bestFit="1" customWidth="1"/>
    <col min="481" max="481" width="0.7109375" style="31"/>
    <col min="482" max="482" width="12.140625" style="31" customWidth="1"/>
    <col min="483" max="483" width="0.7109375" style="31"/>
    <col min="484" max="484" width="12.140625" style="31" customWidth="1"/>
    <col min="485" max="485" width="0.7109375" style="31"/>
    <col min="486" max="486" width="12.140625" style="31" customWidth="1"/>
    <col min="487" max="487" width="0.7109375" style="31"/>
    <col min="488" max="488" width="12.140625" style="31" customWidth="1"/>
    <col min="489" max="546" width="9.140625" style="31" customWidth="1"/>
    <col min="547" max="547" width="1.42578125" style="31" customWidth="1"/>
    <col min="548" max="548" width="52.7109375" style="31" customWidth="1"/>
    <col min="549" max="549" width="7" style="31" bestFit="1" customWidth="1"/>
    <col min="550" max="550" width="0.7109375" style="31"/>
    <col min="551" max="551" width="10.7109375" style="31" customWidth="1"/>
    <col min="552" max="732" width="0.7109375" style="31"/>
    <col min="733" max="733" width="1.7109375" style="31" customWidth="1"/>
    <col min="734" max="734" width="2" style="31" customWidth="1"/>
    <col min="735" max="735" width="38.85546875" style="31" customWidth="1"/>
    <col min="736" max="736" width="8.42578125" style="31" bestFit="1" customWidth="1"/>
    <col min="737" max="737" width="0.7109375" style="31"/>
    <col min="738" max="738" width="12.140625" style="31" customWidth="1"/>
    <col min="739" max="739" width="0.7109375" style="31"/>
    <col min="740" max="740" width="12.140625" style="31" customWidth="1"/>
    <col min="741" max="741" width="0.7109375" style="31"/>
    <col min="742" max="742" width="12.140625" style="31" customWidth="1"/>
    <col min="743" max="743" width="0.7109375" style="31"/>
    <col min="744" max="744" width="12.140625" style="31" customWidth="1"/>
    <col min="745" max="802" width="9.140625" style="31" customWidth="1"/>
    <col min="803" max="803" width="1.42578125" style="31" customWidth="1"/>
    <col min="804" max="804" width="52.7109375" style="31" customWidth="1"/>
    <col min="805" max="805" width="7" style="31" bestFit="1" customWidth="1"/>
    <col min="806" max="806" width="0.7109375" style="31"/>
    <col min="807" max="807" width="10.7109375" style="31" customWidth="1"/>
    <col min="808" max="988" width="0.7109375" style="31"/>
    <col min="989" max="989" width="1.7109375" style="31" customWidth="1"/>
    <col min="990" max="990" width="2" style="31" customWidth="1"/>
    <col min="991" max="991" width="38.85546875" style="31" customWidth="1"/>
    <col min="992" max="992" width="8.42578125" style="31" bestFit="1" customWidth="1"/>
    <col min="993" max="993" width="0.7109375" style="31"/>
    <col min="994" max="994" width="12.140625" style="31" customWidth="1"/>
    <col min="995" max="995" width="0.7109375" style="31"/>
    <col min="996" max="996" width="12.140625" style="31" customWidth="1"/>
    <col min="997" max="997" width="0.7109375" style="31"/>
    <col min="998" max="998" width="12.140625" style="31" customWidth="1"/>
    <col min="999" max="999" width="0.7109375" style="31"/>
    <col min="1000" max="1000" width="12.140625" style="31" customWidth="1"/>
    <col min="1001" max="1058" width="9.140625" style="31" customWidth="1"/>
    <col min="1059" max="1059" width="1.42578125" style="31" customWidth="1"/>
    <col min="1060" max="1060" width="52.7109375" style="31" customWidth="1"/>
    <col min="1061" max="1061" width="7" style="31" bestFit="1" customWidth="1"/>
    <col min="1062" max="1062" width="0.7109375" style="31"/>
    <col min="1063" max="1063" width="10.7109375" style="31" customWidth="1"/>
    <col min="1064" max="1244" width="0.7109375" style="31"/>
    <col min="1245" max="1245" width="1.7109375" style="31" customWidth="1"/>
    <col min="1246" max="1246" width="2" style="31" customWidth="1"/>
    <col min="1247" max="1247" width="38.85546875" style="31" customWidth="1"/>
    <col min="1248" max="1248" width="8.42578125" style="31" bestFit="1" customWidth="1"/>
    <col min="1249" max="1249" width="0.7109375" style="31"/>
    <col min="1250" max="1250" width="12.140625" style="31" customWidth="1"/>
    <col min="1251" max="1251" width="0.7109375" style="31"/>
    <col min="1252" max="1252" width="12.140625" style="31" customWidth="1"/>
    <col min="1253" max="1253" width="0.7109375" style="31"/>
    <col min="1254" max="1254" width="12.140625" style="31" customWidth="1"/>
    <col min="1255" max="1255" width="0.7109375" style="31"/>
    <col min="1256" max="1256" width="12.140625" style="31" customWidth="1"/>
    <col min="1257" max="1314" width="9.140625" style="31" customWidth="1"/>
    <col min="1315" max="1315" width="1.42578125" style="31" customWidth="1"/>
    <col min="1316" max="1316" width="52.7109375" style="31" customWidth="1"/>
    <col min="1317" max="1317" width="7" style="31" bestFit="1" customWidth="1"/>
    <col min="1318" max="1318" width="0.7109375" style="31"/>
    <col min="1319" max="1319" width="10.7109375" style="31" customWidth="1"/>
    <col min="1320" max="1500" width="0.7109375" style="31"/>
    <col min="1501" max="1501" width="1.7109375" style="31" customWidth="1"/>
    <col min="1502" max="1502" width="2" style="31" customWidth="1"/>
    <col min="1503" max="1503" width="38.85546875" style="31" customWidth="1"/>
    <col min="1504" max="1504" width="8.42578125" style="31" bestFit="1" customWidth="1"/>
    <col min="1505" max="1505" width="0.7109375" style="31"/>
    <col min="1506" max="1506" width="12.140625" style="31" customWidth="1"/>
    <col min="1507" max="1507" width="0.7109375" style="31"/>
    <col min="1508" max="1508" width="12.140625" style="31" customWidth="1"/>
    <col min="1509" max="1509" width="0.7109375" style="31"/>
    <col min="1510" max="1510" width="12.140625" style="31" customWidth="1"/>
    <col min="1511" max="1511" width="0.7109375" style="31"/>
    <col min="1512" max="1512" width="12.140625" style="31" customWidth="1"/>
    <col min="1513" max="1570" width="9.140625" style="31" customWidth="1"/>
    <col min="1571" max="1571" width="1.42578125" style="31" customWidth="1"/>
    <col min="1572" max="1572" width="52.7109375" style="31" customWidth="1"/>
    <col min="1573" max="1573" width="7" style="31" bestFit="1" customWidth="1"/>
    <col min="1574" max="1574" width="0.7109375" style="31"/>
    <col min="1575" max="1575" width="10.7109375" style="31" customWidth="1"/>
    <col min="1576" max="1756" width="0.7109375" style="31"/>
    <col min="1757" max="1757" width="1.7109375" style="31" customWidth="1"/>
    <col min="1758" max="1758" width="2" style="31" customWidth="1"/>
    <col min="1759" max="1759" width="38.85546875" style="31" customWidth="1"/>
    <col min="1760" max="1760" width="8.42578125" style="31" bestFit="1" customWidth="1"/>
    <col min="1761" max="1761" width="0.7109375" style="31"/>
    <col min="1762" max="1762" width="12.140625" style="31" customWidth="1"/>
    <col min="1763" max="1763" width="0.7109375" style="31"/>
    <col min="1764" max="1764" width="12.140625" style="31" customWidth="1"/>
    <col min="1765" max="1765" width="0.7109375" style="31"/>
    <col min="1766" max="1766" width="12.140625" style="31" customWidth="1"/>
    <col min="1767" max="1767" width="0.7109375" style="31"/>
    <col min="1768" max="1768" width="12.140625" style="31" customWidth="1"/>
    <col min="1769" max="1826" width="9.140625" style="31" customWidth="1"/>
    <col min="1827" max="1827" width="1.42578125" style="31" customWidth="1"/>
    <col min="1828" max="1828" width="52.7109375" style="31" customWidth="1"/>
    <col min="1829" max="1829" width="7" style="31" bestFit="1" customWidth="1"/>
    <col min="1830" max="1830" width="0.7109375" style="31"/>
    <col min="1831" max="1831" width="10.7109375" style="31" customWidth="1"/>
    <col min="1832" max="2012" width="0.7109375" style="31"/>
    <col min="2013" max="2013" width="1.7109375" style="31" customWidth="1"/>
    <col min="2014" max="2014" width="2" style="31" customWidth="1"/>
    <col min="2015" max="2015" width="38.85546875" style="31" customWidth="1"/>
    <col min="2016" max="2016" width="8.42578125" style="31" bestFit="1" customWidth="1"/>
    <col min="2017" max="2017" width="0.7109375" style="31"/>
    <col min="2018" max="2018" width="12.140625" style="31" customWidth="1"/>
    <col min="2019" max="2019" width="0.7109375" style="31"/>
    <col min="2020" max="2020" width="12.140625" style="31" customWidth="1"/>
    <col min="2021" max="2021" width="0.7109375" style="31"/>
    <col min="2022" max="2022" width="12.140625" style="31" customWidth="1"/>
    <col min="2023" max="2023" width="0.7109375" style="31"/>
    <col min="2024" max="2024" width="12.140625" style="31" customWidth="1"/>
    <col min="2025" max="2082" width="9.140625" style="31" customWidth="1"/>
    <col min="2083" max="2083" width="1.42578125" style="31" customWidth="1"/>
    <col min="2084" max="2084" width="52.7109375" style="31" customWidth="1"/>
    <col min="2085" max="2085" width="7" style="31" bestFit="1" customWidth="1"/>
    <col min="2086" max="2086" width="0.7109375" style="31"/>
    <col min="2087" max="2087" width="10.7109375" style="31" customWidth="1"/>
    <col min="2088" max="2268" width="0.7109375" style="31"/>
    <col min="2269" max="2269" width="1.7109375" style="31" customWidth="1"/>
    <col min="2270" max="2270" width="2" style="31" customWidth="1"/>
    <col min="2271" max="2271" width="38.85546875" style="31" customWidth="1"/>
    <col min="2272" max="2272" width="8.42578125" style="31" bestFit="1" customWidth="1"/>
    <col min="2273" max="2273" width="0.7109375" style="31"/>
    <col min="2274" max="2274" width="12.140625" style="31" customWidth="1"/>
    <col min="2275" max="2275" width="0.7109375" style="31"/>
    <col min="2276" max="2276" width="12.140625" style="31" customWidth="1"/>
    <col min="2277" max="2277" width="0.7109375" style="31"/>
    <col min="2278" max="2278" width="12.140625" style="31" customWidth="1"/>
    <col min="2279" max="2279" width="0.7109375" style="31"/>
    <col min="2280" max="2280" width="12.140625" style="31" customWidth="1"/>
    <col min="2281" max="2338" width="9.140625" style="31" customWidth="1"/>
    <col min="2339" max="2339" width="1.42578125" style="31" customWidth="1"/>
    <col min="2340" max="2340" width="52.7109375" style="31" customWidth="1"/>
    <col min="2341" max="2341" width="7" style="31" bestFit="1" customWidth="1"/>
    <col min="2342" max="2342" width="0.7109375" style="31"/>
    <col min="2343" max="2343" width="10.7109375" style="31" customWidth="1"/>
    <col min="2344" max="2524" width="0.7109375" style="31"/>
    <col min="2525" max="2525" width="1.7109375" style="31" customWidth="1"/>
    <col min="2526" max="2526" width="2" style="31" customWidth="1"/>
    <col min="2527" max="2527" width="38.85546875" style="31" customWidth="1"/>
    <col min="2528" max="2528" width="8.42578125" style="31" bestFit="1" customWidth="1"/>
    <col min="2529" max="2529" width="0.7109375" style="31"/>
    <col min="2530" max="2530" width="12.140625" style="31" customWidth="1"/>
    <col min="2531" max="2531" width="0.7109375" style="31"/>
    <col min="2532" max="2532" width="12.140625" style="31" customWidth="1"/>
    <col min="2533" max="2533" width="0.7109375" style="31"/>
    <col min="2534" max="2534" width="12.140625" style="31" customWidth="1"/>
    <col min="2535" max="2535" width="0.7109375" style="31"/>
    <col min="2536" max="2536" width="12.140625" style="31" customWidth="1"/>
    <col min="2537" max="2594" width="9.140625" style="31" customWidth="1"/>
    <col min="2595" max="2595" width="1.42578125" style="31" customWidth="1"/>
    <col min="2596" max="2596" width="52.7109375" style="31" customWidth="1"/>
    <col min="2597" max="2597" width="7" style="31" bestFit="1" customWidth="1"/>
    <col min="2598" max="2598" width="0.7109375" style="31"/>
    <col min="2599" max="2599" width="10.7109375" style="31" customWidth="1"/>
    <col min="2600" max="2780" width="0.7109375" style="31"/>
    <col min="2781" max="2781" width="1.7109375" style="31" customWidth="1"/>
    <col min="2782" max="2782" width="2" style="31" customWidth="1"/>
    <col min="2783" max="2783" width="38.85546875" style="31" customWidth="1"/>
    <col min="2784" max="2784" width="8.42578125" style="31" bestFit="1" customWidth="1"/>
    <col min="2785" max="2785" width="0.7109375" style="31"/>
    <col min="2786" max="2786" width="12.140625" style="31" customWidth="1"/>
    <col min="2787" max="2787" width="0.7109375" style="31"/>
    <col min="2788" max="2788" width="12.140625" style="31" customWidth="1"/>
    <col min="2789" max="2789" width="0.7109375" style="31"/>
    <col min="2790" max="2790" width="12.140625" style="31" customWidth="1"/>
    <col min="2791" max="2791" width="0.7109375" style="31"/>
    <col min="2792" max="2792" width="12.140625" style="31" customWidth="1"/>
    <col min="2793" max="2850" width="9.140625" style="31" customWidth="1"/>
    <col min="2851" max="2851" width="1.42578125" style="31" customWidth="1"/>
    <col min="2852" max="2852" width="52.7109375" style="31" customWidth="1"/>
    <col min="2853" max="2853" width="7" style="31" bestFit="1" customWidth="1"/>
    <col min="2854" max="2854" width="0.7109375" style="31"/>
    <col min="2855" max="2855" width="10.7109375" style="31" customWidth="1"/>
    <col min="2856" max="3036" width="0.7109375" style="31"/>
    <col min="3037" max="3037" width="1.7109375" style="31" customWidth="1"/>
    <col min="3038" max="3038" width="2" style="31" customWidth="1"/>
    <col min="3039" max="3039" width="38.85546875" style="31" customWidth="1"/>
    <col min="3040" max="3040" width="8.42578125" style="31" bestFit="1" customWidth="1"/>
    <col min="3041" max="3041" width="0.7109375" style="31"/>
    <col min="3042" max="3042" width="12.140625" style="31" customWidth="1"/>
    <col min="3043" max="3043" width="0.7109375" style="31"/>
    <col min="3044" max="3044" width="12.140625" style="31" customWidth="1"/>
    <col min="3045" max="3045" width="0.7109375" style="31"/>
    <col min="3046" max="3046" width="12.140625" style="31" customWidth="1"/>
    <col min="3047" max="3047" width="0.7109375" style="31"/>
    <col min="3048" max="3048" width="12.140625" style="31" customWidth="1"/>
    <col min="3049" max="3106" width="9.140625" style="31" customWidth="1"/>
    <col min="3107" max="3107" width="1.42578125" style="31" customWidth="1"/>
    <col min="3108" max="3108" width="52.7109375" style="31" customWidth="1"/>
    <col min="3109" max="3109" width="7" style="31" bestFit="1" customWidth="1"/>
    <col min="3110" max="3110" width="0.7109375" style="31"/>
    <col min="3111" max="3111" width="10.7109375" style="31" customWidth="1"/>
    <col min="3112" max="3292" width="0.7109375" style="31"/>
    <col min="3293" max="3293" width="1.7109375" style="31" customWidth="1"/>
    <col min="3294" max="3294" width="2" style="31" customWidth="1"/>
    <col min="3295" max="3295" width="38.85546875" style="31" customWidth="1"/>
    <col min="3296" max="3296" width="8.42578125" style="31" bestFit="1" customWidth="1"/>
    <col min="3297" max="3297" width="0.7109375" style="31"/>
    <col min="3298" max="3298" width="12.140625" style="31" customWidth="1"/>
    <col min="3299" max="3299" width="0.7109375" style="31"/>
    <col min="3300" max="3300" width="12.140625" style="31" customWidth="1"/>
    <col min="3301" max="3301" width="0.7109375" style="31"/>
    <col min="3302" max="3302" width="12.140625" style="31" customWidth="1"/>
    <col min="3303" max="3303" width="0.7109375" style="31"/>
    <col min="3304" max="3304" width="12.140625" style="31" customWidth="1"/>
    <col min="3305" max="3362" width="9.140625" style="31" customWidth="1"/>
    <col min="3363" max="3363" width="1.42578125" style="31" customWidth="1"/>
    <col min="3364" max="3364" width="52.7109375" style="31" customWidth="1"/>
    <col min="3365" max="3365" width="7" style="31" bestFit="1" customWidth="1"/>
    <col min="3366" max="3366" width="0.7109375" style="31"/>
    <col min="3367" max="3367" width="10.7109375" style="31" customWidth="1"/>
    <col min="3368" max="3548" width="0.7109375" style="31"/>
    <col min="3549" max="3549" width="1.7109375" style="31" customWidth="1"/>
    <col min="3550" max="3550" width="2" style="31" customWidth="1"/>
    <col min="3551" max="3551" width="38.85546875" style="31" customWidth="1"/>
    <col min="3552" max="3552" width="8.42578125" style="31" bestFit="1" customWidth="1"/>
    <col min="3553" max="3553" width="0.7109375" style="31"/>
    <col min="3554" max="3554" width="12.140625" style="31" customWidth="1"/>
    <col min="3555" max="3555" width="0.7109375" style="31"/>
    <col min="3556" max="3556" width="12.140625" style="31" customWidth="1"/>
    <col min="3557" max="3557" width="0.7109375" style="31"/>
    <col min="3558" max="3558" width="12.140625" style="31" customWidth="1"/>
    <col min="3559" max="3559" width="0.7109375" style="31"/>
    <col min="3560" max="3560" width="12.140625" style="31" customWidth="1"/>
    <col min="3561" max="3618" width="9.140625" style="31" customWidth="1"/>
    <col min="3619" max="3619" width="1.42578125" style="31" customWidth="1"/>
    <col min="3620" max="3620" width="52.7109375" style="31" customWidth="1"/>
    <col min="3621" max="3621" width="7" style="31" bestFit="1" customWidth="1"/>
    <col min="3622" max="3622" width="0.7109375" style="31"/>
    <col min="3623" max="3623" width="10.7109375" style="31" customWidth="1"/>
    <col min="3624" max="3804" width="0.7109375" style="31"/>
    <col min="3805" max="3805" width="1.7109375" style="31" customWidth="1"/>
    <col min="3806" max="3806" width="2" style="31" customWidth="1"/>
    <col min="3807" max="3807" width="38.85546875" style="31" customWidth="1"/>
    <col min="3808" max="3808" width="8.42578125" style="31" bestFit="1" customWidth="1"/>
    <col min="3809" max="3809" width="0.7109375" style="31"/>
    <col min="3810" max="3810" width="12.140625" style="31" customWidth="1"/>
    <col min="3811" max="3811" width="0.7109375" style="31"/>
    <col min="3812" max="3812" width="12.140625" style="31" customWidth="1"/>
    <col min="3813" max="3813" width="0.7109375" style="31"/>
    <col min="3814" max="3814" width="12.140625" style="31" customWidth="1"/>
    <col min="3815" max="3815" width="0.7109375" style="31"/>
    <col min="3816" max="3816" width="12.140625" style="31" customWidth="1"/>
    <col min="3817" max="3874" width="9.140625" style="31" customWidth="1"/>
    <col min="3875" max="3875" width="1.42578125" style="31" customWidth="1"/>
    <col min="3876" max="3876" width="52.7109375" style="31" customWidth="1"/>
    <col min="3877" max="3877" width="7" style="31" bestFit="1" customWidth="1"/>
    <col min="3878" max="3878" width="0.7109375" style="31"/>
    <col min="3879" max="3879" width="10.7109375" style="31" customWidth="1"/>
    <col min="3880" max="4060" width="0.7109375" style="31"/>
    <col min="4061" max="4061" width="1.7109375" style="31" customWidth="1"/>
    <col min="4062" max="4062" width="2" style="31" customWidth="1"/>
    <col min="4063" max="4063" width="38.85546875" style="31" customWidth="1"/>
    <col min="4064" max="4064" width="8.42578125" style="31" bestFit="1" customWidth="1"/>
    <col min="4065" max="4065" width="0.7109375" style="31"/>
    <col min="4066" max="4066" width="12.140625" style="31" customWidth="1"/>
    <col min="4067" max="4067" width="0.7109375" style="31"/>
    <col min="4068" max="4068" width="12.140625" style="31" customWidth="1"/>
    <col min="4069" max="4069" width="0.7109375" style="31"/>
    <col min="4070" max="4070" width="12.140625" style="31" customWidth="1"/>
    <col min="4071" max="4071" width="0.7109375" style="31"/>
    <col min="4072" max="4072" width="12.140625" style="31" customWidth="1"/>
    <col min="4073" max="4130" width="9.140625" style="31" customWidth="1"/>
    <col min="4131" max="4131" width="1.42578125" style="31" customWidth="1"/>
    <col min="4132" max="4132" width="52.7109375" style="31" customWidth="1"/>
    <col min="4133" max="4133" width="7" style="31" bestFit="1" customWidth="1"/>
    <col min="4134" max="4134" width="0.7109375" style="31"/>
    <col min="4135" max="4135" width="10.7109375" style="31" customWidth="1"/>
    <col min="4136" max="4316" width="0.7109375" style="31"/>
    <col min="4317" max="4317" width="1.7109375" style="31" customWidth="1"/>
    <col min="4318" max="4318" width="2" style="31" customWidth="1"/>
    <col min="4319" max="4319" width="38.85546875" style="31" customWidth="1"/>
    <col min="4320" max="4320" width="8.42578125" style="31" bestFit="1" customWidth="1"/>
    <col min="4321" max="4321" width="0.7109375" style="31"/>
    <col min="4322" max="4322" width="12.140625" style="31" customWidth="1"/>
    <col min="4323" max="4323" width="0.7109375" style="31"/>
    <col min="4324" max="4324" width="12.140625" style="31" customWidth="1"/>
    <col min="4325" max="4325" width="0.7109375" style="31"/>
    <col min="4326" max="4326" width="12.140625" style="31" customWidth="1"/>
    <col min="4327" max="4327" width="0.7109375" style="31"/>
    <col min="4328" max="4328" width="12.140625" style="31" customWidth="1"/>
    <col min="4329" max="4386" width="9.140625" style="31" customWidth="1"/>
    <col min="4387" max="4387" width="1.42578125" style="31" customWidth="1"/>
    <col min="4388" max="4388" width="52.7109375" style="31" customWidth="1"/>
    <col min="4389" max="4389" width="7" style="31" bestFit="1" customWidth="1"/>
    <col min="4390" max="4390" width="0.7109375" style="31"/>
    <col min="4391" max="4391" width="10.7109375" style="31" customWidth="1"/>
    <col min="4392" max="4572" width="0.7109375" style="31"/>
    <col min="4573" max="4573" width="1.7109375" style="31" customWidth="1"/>
    <col min="4574" max="4574" width="2" style="31" customWidth="1"/>
    <col min="4575" max="4575" width="38.85546875" style="31" customWidth="1"/>
    <col min="4576" max="4576" width="8.42578125" style="31" bestFit="1" customWidth="1"/>
    <col min="4577" max="4577" width="0.7109375" style="31"/>
    <col min="4578" max="4578" width="12.140625" style="31" customWidth="1"/>
    <col min="4579" max="4579" width="0.7109375" style="31"/>
    <col min="4580" max="4580" width="12.140625" style="31" customWidth="1"/>
    <col min="4581" max="4581" width="0.7109375" style="31"/>
    <col min="4582" max="4582" width="12.140625" style="31" customWidth="1"/>
    <col min="4583" max="4583" width="0.7109375" style="31"/>
    <col min="4584" max="4584" width="12.140625" style="31" customWidth="1"/>
    <col min="4585" max="4642" width="9.140625" style="31" customWidth="1"/>
    <col min="4643" max="4643" width="1.42578125" style="31" customWidth="1"/>
    <col min="4644" max="4644" width="52.7109375" style="31" customWidth="1"/>
    <col min="4645" max="4645" width="7" style="31" bestFit="1" customWidth="1"/>
    <col min="4646" max="4646" width="0.7109375" style="31"/>
    <col min="4647" max="4647" width="10.7109375" style="31" customWidth="1"/>
    <col min="4648" max="4828" width="0.7109375" style="31"/>
    <col min="4829" max="4829" width="1.7109375" style="31" customWidth="1"/>
    <col min="4830" max="4830" width="2" style="31" customWidth="1"/>
    <col min="4831" max="4831" width="38.85546875" style="31" customWidth="1"/>
    <col min="4832" max="4832" width="8.42578125" style="31" bestFit="1" customWidth="1"/>
    <col min="4833" max="4833" width="0.7109375" style="31"/>
    <col min="4834" max="4834" width="12.140625" style="31" customWidth="1"/>
    <col min="4835" max="4835" width="0.7109375" style="31"/>
    <col min="4836" max="4836" width="12.140625" style="31" customWidth="1"/>
    <col min="4837" max="4837" width="0.7109375" style="31"/>
    <col min="4838" max="4838" width="12.140625" style="31" customWidth="1"/>
    <col min="4839" max="4839" width="0.7109375" style="31"/>
    <col min="4840" max="4840" width="12.140625" style="31" customWidth="1"/>
    <col min="4841" max="4898" width="9.140625" style="31" customWidth="1"/>
    <col min="4899" max="4899" width="1.42578125" style="31" customWidth="1"/>
    <col min="4900" max="4900" width="52.7109375" style="31" customWidth="1"/>
    <col min="4901" max="4901" width="7" style="31" bestFit="1" customWidth="1"/>
    <col min="4902" max="4902" width="0.7109375" style="31"/>
    <col min="4903" max="4903" width="10.7109375" style="31" customWidth="1"/>
    <col min="4904" max="5084" width="0.7109375" style="31"/>
    <col min="5085" max="5085" width="1.7109375" style="31" customWidth="1"/>
    <col min="5086" max="5086" width="2" style="31" customWidth="1"/>
    <col min="5087" max="5087" width="38.85546875" style="31" customWidth="1"/>
    <col min="5088" max="5088" width="8.42578125" style="31" bestFit="1" customWidth="1"/>
    <col min="5089" max="5089" width="0.7109375" style="31"/>
    <col min="5090" max="5090" width="12.140625" style="31" customWidth="1"/>
    <col min="5091" max="5091" width="0.7109375" style="31"/>
    <col min="5092" max="5092" width="12.140625" style="31" customWidth="1"/>
    <col min="5093" max="5093" width="0.7109375" style="31"/>
    <col min="5094" max="5094" width="12.140625" style="31" customWidth="1"/>
    <col min="5095" max="5095" width="0.7109375" style="31"/>
    <col min="5096" max="5096" width="12.140625" style="31" customWidth="1"/>
    <col min="5097" max="5154" width="9.140625" style="31" customWidth="1"/>
    <col min="5155" max="5155" width="1.42578125" style="31" customWidth="1"/>
    <col min="5156" max="5156" width="52.7109375" style="31" customWidth="1"/>
    <col min="5157" max="5157" width="7" style="31" bestFit="1" customWidth="1"/>
    <col min="5158" max="5158" width="0.7109375" style="31"/>
    <col min="5159" max="5159" width="10.7109375" style="31" customWidth="1"/>
    <col min="5160" max="5340" width="0.7109375" style="31"/>
    <col min="5341" max="5341" width="1.7109375" style="31" customWidth="1"/>
    <col min="5342" max="5342" width="2" style="31" customWidth="1"/>
    <col min="5343" max="5343" width="38.85546875" style="31" customWidth="1"/>
    <col min="5344" max="5344" width="8.42578125" style="31" bestFit="1" customWidth="1"/>
    <col min="5345" max="5345" width="0.7109375" style="31"/>
    <col min="5346" max="5346" width="12.140625" style="31" customWidth="1"/>
    <col min="5347" max="5347" width="0.7109375" style="31"/>
    <col min="5348" max="5348" width="12.140625" style="31" customWidth="1"/>
    <col min="5349" max="5349" width="0.7109375" style="31"/>
    <col min="5350" max="5350" width="12.140625" style="31" customWidth="1"/>
    <col min="5351" max="5351" width="0.7109375" style="31"/>
    <col min="5352" max="5352" width="12.140625" style="31" customWidth="1"/>
    <col min="5353" max="5410" width="9.140625" style="31" customWidth="1"/>
    <col min="5411" max="5411" width="1.42578125" style="31" customWidth="1"/>
    <col min="5412" max="5412" width="52.7109375" style="31" customWidth="1"/>
    <col min="5413" max="5413" width="7" style="31" bestFit="1" customWidth="1"/>
    <col min="5414" max="5414" width="0.7109375" style="31"/>
    <col min="5415" max="5415" width="10.7109375" style="31" customWidth="1"/>
    <col min="5416" max="5596" width="0.7109375" style="31"/>
    <col min="5597" max="5597" width="1.7109375" style="31" customWidth="1"/>
    <col min="5598" max="5598" width="2" style="31" customWidth="1"/>
    <col min="5599" max="5599" width="38.85546875" style="31" customWidth="1"/>
    <col min="5600" max="5600" width="8.42578125" style="31" bestFit="1" customWidth="1"/>
    <col min="5601" max="5601" width="0.7109375" style="31"/>
    <col min="5602" max="5602" width="12.140625" style="31" customWidth="1"/>
    <col min="5603" max="5603" width="0.7109375" style="31"/>
    <col min="5604" max="5604" width="12.140625" style="31" customWidth="1"/>
    <col min="5605" max="5605" width="0.7109375" style="31"/>
    <col min="5606" max="5606" width="12.140625" style="31" customWidth="1"/>
    <col min="5607" max="5607" width="0.7109375" style="31"/>
    <col min="5608" max="5608" width="12.140625" style="31" customWidth="1"/>
    <col min="5609" max="5666" width="9.140625" style="31" customWidth="1"/>
    <col min="5667" max="5667" width="1.42578125" style="31" customWidth="1"/>
    <col min="5668" max="5668" width="52.7109375" style="31" customWidth="1"/>
    <col min="5669" max="5669" width="7" style="31" bestFit="1" customWidth="1"/>
    <col min="5670" max="5670" width="0.7109375" style="31"/>
    <col min="5671" max="5671" width="10.7109375" style="31" customWidth="1"/>
    <col min="5672" max="5852" width="0.7109375" style="31"/>
    <col min="5853" max="5853" width="1.7109375" style="31" customWidth="1"/>
    <col min="5854" max="5854" width="2" style="31" customWidth="1"/>
    <col min="5855" max="5855" width="38.85546875" style="31" customWidth="1"/>
    <col min="5856" max="5856" width="8.42578125" style="31" bestFit="1" customWidth="1"/>
    <col min="5857" max="5857" width="0.7109375" style="31"/>
    <col min="5858" max="5858" width="12.140625" style="31" customWidth="1"/>
    <col min="5859" max="5859" width="0.7109375" style="31"/>
    <col min="5860" max="5860" width="12.140625" style="31" customWidth="1"/>
    <col min="5861" max="5861" width="0.7109375" style="31"/>
    <col min="5862" max="5862" width="12.140625" style="31" customWidth="1"/>
    <col min="5863" max="5863" width="0.7109375" style="31"/>
    <col min="5864" max="5864" width="12.140625" style="31" customWidth="1"/>
    <col min="5865" max="5922" width="9.140625" style="31" customWidth="1"/>
    <col min="5923" max="5923" width="1.42578125" style="31" customWidth="1"/>
    <col min="5924" max="5924" width="52.7109375" style="31" customWidth="1"/>
    <col min="5925" max="5925" width="7" style="31" bestFit="1" customWidth="1"/>
    <col min="5926" max="5926" width="0.7109375" style="31"/>
    <col min="5927" max="5927" width="10.7109375" style="31" customWidth="1"/>
    <col min="5928" max="6108" width="0.7109375" style="31"/>
    <col min="6109" max="6109" width="1.7109375" style="31" customWidth="1"/>
    <col min="6110" max="6110" width="2" style="31" customWidth="1"/>
    <col min="6111" max="6111" width="38.85546875" style="31" customWidth="1"/>
    <col min="6112" max="6112" width="8.42578125" style="31" bestFit="1" customWidth="1"/>
    <col min="6113" max="6113" width="0.7109375" style="31"/>
    <col min="6114" max="6114" width="12.140625" style="31" customWidth="1"/>
    <col min="6115" max="6115" width="0.7109375" style="31"/>
    <col min="6116" max="6116" width="12.140625" style="31" customWidth="1"/>
    <col min="6117" max="6117" width="0.7109375" style="31"/>
    <col min="6118" max="6118" width="12.140625" style="31" customWidth="1"/>
    <col min="6119" max="6119" width="0.7109375" style="31"/>
    <col min="6120" max="6120" width="12.140625" style="31" customWidth="1"/>
    <col min="6121" max="6178" width="9.140625" style="31" customWidth="1"/>
    <col min="6179" max="6179" width="1.42578125" style="31" customWidth="1"/>
    <col min="6180" max="6180" width="52.7109375" style="31" customWidth="1"/>
    <col min="6181" max="6181" width="7" style="31" bestFit="1" customWidth="1"/>
    <col min="6182" max="6182" width="0.7109375" style="31"/>
    <col min="6183" max="6183" width="10.7109375" style="31" customWidth="1"/>
    <col min="6184" max="6364" width="0.7109375" style="31"/>
    <col min="6365" max="6365" width="1.7109375" style="31" customWidth="1"/>
    <col min="6366" max="6366" width="2" style="31" customWidth="1"/>
    <col min="6367" max="6367" width="38.85546875" style="31" customWidth="1"/>
    <col min="6368" max="6368" width="8.42578125" style="31" bestFit="1" customWidth="1"/>
    <col min="6369" max="6369" width="0.7109375" style="31"/>
    <col min="6370" max="6370" width="12.140625" style="31" customWidth="1"/>
    <col min="6371" max="6371" width="0.7109375" style="31"/>
    <col min="6372" max="6372" width="12.140625" style="31" customWidth="1"/>
    <col min="6373" max="6373" width="0.7109375" style="31"/>
    <col min="6374" max="6374" width="12.140625" style="31" customWidth="1"/>
    <col min="6375" max="6375" width="0.7109375" style="31"/>
    <col min="6376" max="6376" width="12.140625" style="31" customWidth="1"/>
    <col min="6377" max="6434" width="9.140625" style="31" customWidth="1"/>
    <col min="6435" max="6435" width="1.42578125" style="31" customWidth="1"/>
    <col min="6436" max="6436" width="52.7109375" style="31" customWidth="1"/>
    <col min="6437" max="6437" width="7" style="31" bestFit="1" customWidth="1"/>
    <col min="6438" max="6438" width="0.7109375" style="31"/>
    <col min="6439" max="6439" width="10.7109375" style="31" customWidth="1"/>
    <col min="6440" max="6620" width="0.7109375" style="31"/>
    <col min="6621" max="6621" width="1.7109375" style="31" customWidth="1"/>
    <col min="6622" max="6622" width="2" style="31" customWidth="1"/>
    <col min="6623" max="6623" width="38.85546875" style="31" customWidth="1"/>
    <col min="6624" max="6624" width="8.42578125" style="31" bestFit="1" customWidth="1"/>
    <col min="6625" max="6625" width="0.7109375" style="31"/>
    <col min="6626" max="6626" width="12.140625" style="31" customWidth="1"/>
    <col min="6627" max="6627" width="0.7109375" style="31"/>
    <col min="6628" max="6628" width="12.140625" style="31" customWidth="1"/>
    <col min="6629" max="6629" width="0.7109375" style="31"/>
    <col min="6630" max="6630" width="12.140625" style="31" customWidth="1"/>
    <col min="6631" max="6631" width="0.7109375" style="31"/>
    <col min="6632" max="6632" width="12.140625" style="31" customWidth="1"/>
    <col min="6633" max="6690" width="9.140625" style="31" customWidth="1"/>
    <col min="6691" max="6691" width="1.42578125" style="31" customWidth="1"/>
    <col min="6692" max="6692" width="52.7109375" style="31" customWidth="1"/>
    <col min="6693" max="6693" width="7" style="31" bestFit="1" customWidth="1"/>
    <col min="6694" max="6694" width="0.7109375" style="31"/>
    <col min="6695" max="6695" width="10.7109375" style="31" customWidth="1"/>
    <col min="6696" max="6876" width="0.7109375" style="31"/>
    <col min="6877" max="6877" width="1.7109375" style="31" customWidth="1"/>
    <col min="6878" max="6878" width="2" style="31" customWidth="1"/>
    <col min="6879" max="6879" width="38.85546875" style="31" customWidth="1"/>
    <col min="6880" max="6880" width="8.42578125" style="31" bestFit="1" customWidth="1"/>
    <col min="6881" max="6881" width="0.7109375" style="31"/>
    <col min="6882" max="6882" width="12.140625" style="31" customWidth="1"/>
    <col min="6883" max="6883" width="0.7109375" style="31"/>
    <col min="6884" max="6884" width="12.140625" style="31" customWidth="1"/>
    <col min="6885" max="6885" width="0.7109375" style="31"/>
    <col min="6886" max="6886" width="12.140625" style="31" customWidth="1"/>
    <col min="6887" max="6887" width="0.7109375" style="31"/>
    <col min="6888" max="6888" width="12.140625" style="31" customWidth="1"/>
    <col min="6889" max="6946" width="9.140625" style="31" customWidth="1"/>
    <col min="6947" max="6947" width="1.42578125" style="31" customWidth="1"/>
    <col min="6948" max="6948" width="52.7109375" style="31" customWidth="1"/>
    <col min="6949" max="6949" width="7" style="31" bestFit="1" customWidth="1"/>
    <col min="6950" max="6950" width="0.7109375" style="31"/>
    <col min="6951" max="6951" width="10.7109375" style="31" customWidth="1"/>
    <col min="6952" max="7132" width="0.7109375" style="31"/>
    <col min="7133" max="7133" width="1.7109375" style="31" customWidth="1"/>
    <col min="7134" max="7134" width="2" style="31" customWidth="1"/>
    <col min="7135" max="7135" width="38.85546875" style="31" customWidth="1"/>
    <col min="7136" max="7136" width="8.42578125" style="31" bestFit="1" customWidth="1"/>
    <col min="7137" max="7137" width="0.7109375" style="31"/>
    <col min="7138" max="7138" width="12.140625" style="31" customWidth="1"/>
    <col min="7139" max="7139" width="0.7109375" style="31"/>
    <col min="7140" max="7140" width="12.140625" style="31" customWidth="1"/>
    <col min="7141" max="7141" width="0.7109375" style="31"/>
    <col min="7142" max="7142" width="12.140625" style="31" customWidth="1"/>
    <col min="7143" max="7143" width="0.7109375" style="31"/>
    <col min="7144" max="7144" width="12.140625" style="31" customWidth="1"/>
    <col min="7145" max="7202" width="9.140625" style="31" customWidth="1"/>
    <col min="7203" max="7203" width="1.42578125" style="31" customWidth="1"/>
    <col min="7204" max="7204" width="52.7109375" style="31" customWidth="1"/>
    <col min="7205" max="7205" width="7" style="31" bestFit="1" customWidth="1"/>
    <col min="7206" max="7206" width="0.7109375" style="31"/>
    <col min="7207" max="7207" width="10.7109375" style="31" customWidth="1"/>
    <col min="7208" max="7388" width="0.7109375" style="31"/>
    <col min="7389" max="7389" width="1.7109375" style="31" customWidth="1"/>
    <col min="7390" max="7390" width="2" style="31" customWidth="1"/>
    <col min="7391" max="7391" width="38.85546875" style="31" customWidth="1"/>
    <col min="7392" max="7392" width="8.42578125" style="31" bestFit="1" customWidth="1"/>
    <col min="7393" max="7393" width="0.7109375" style="31"/>
    <col min="7394" max="7394" width="12.140625" style="31" customWidth="1"/>
    <col min="7395" max="7395" width="0.7109375" style="31"/>
    <col min="7396" max="7396" width="12.140625" style="31" customWidth="1"/>
    <col min="7397" max="7397" width="0.7109375" style="31"/>
    <col min="7398" max="7398" width="12.140625" style="31" customWidth="1"/>
    <col min="7399" max="7399" width="0.7109375" style="31"/>
    <col min="7400" max="7400" width="12.140625" style="31" customWidth="1"/>
    <col min="7401" max="7458" width="9.140625" style="31" customWidth="1"/>
    <col min="7459" max="7459" width="1.42578125" style="31" customWidth="1"/>
    <col min="7460" max="7460" width="52.7109375" style="31" customWidth="1"/>
    <col min="7461" max="7461" width="7" style="31" bestFit="1" customWidth="1"/>
    <col min="7462" max="7462" width="0.7109375" style="31"/>
    <col min="7463" max="7463" width="10.7109375" style="31" customWidth="1"/>
    <col min="7464" max="7644" width="0.7109375" style="31"/>
    <col min="7645" max="7645" width="1.7109375" style="31" customWidth="1"/>
    <col min="7646" max="7646" width="2" style="31" customWidth="1"/>
    <col min="7647" max="7647" width="38.85546875" style="31" customWidth="1"/>
    <col min="7648" max="7648" width="8.42578125" style="31" bestFit="1" customWidth="1"/>
    <col min="7649" max="7649" width="0.7109375" style="31"/>
    <col min="7650" max="7650" width="12.140625" style="31" customWidth="1"/>
    <col min="7651" max="7651" width="0.7109375" style="31"/>
    <col min="7652" max="7652" width="12.140625" style="31" customWidth="1"/>
    <col min="7653" max="7653" width="0.7109375" style="31"/>
    <col min="7654" max="7654" width="12.140625" style="31" customWidth="1"/>
    <col min="7655" max="7655" width="0.7109375" style="31"/>
    <col min="7656" max="7656" width="12.140625" style="31" customWidth="1"/>
    <col min="7657" max="7714" width="9.140625" style="31" customWidth="1"/>
    <col min="7715" max="7715" width="1.42578125" style="31" customWidth="1"/>
    <col min="7716" max="7716" width="52.7109375" style="31" customWidth="1"/>
    <col min="7717" max="7717" width="7" style="31" bestFit="1" customWidth="1"/>
    <col min="7718" max="7718" width="0.7109375" style="31"/>
    <col min="7719" max="7719" width="10.7109375" style="31" customWidth="1"/>
    <col min="7720" max="7900" width="0.7109375" style="31"/>
    <col min="7901" max="7901" width="1.7109375" style="31" customWidth="1"/>
    <col min="7902" max="7902" width="2" style="31" customWidth="1"/>
    <col min="7903" max="7903" width="38.85546875" style="31" customWidth="1"/>
    <col min="7904" max="7904" width="8.42578125" style="31" bestFit="1" customWidth="1"/>
    <col min="7905" max="7905" width="0.7109375" style="31"/>
    <col min="7906" max="7906" width="12.140625" style="31" customWidth="1"/>
    <col min="7907" max="7907" width="0.7109375" style="31"/>
    <col min="7908" max="7908" width="12.140625" style="31" customWidth="1"/>
    <col min="7909" max="7909" width="0.7109375" style="31"/>
    <col min="7910" max="7910" width="12.140625" style="31" customWidth="1"/>
    <col min="7911" max="7911" width="0.7109375" style="31"/>
    <col min="7912" max="7912" width="12.140625" style="31" customWidth="1"/>
    <col min="7913" max="7970" width="9.140625" style="31" customWidth="1"/>
    <col min="7971" max="7971" width="1.42578125" style="31" customWidth="1"/>
    <col min="7972" max="7972" width="52.7109375" style="31" customWidth="1"/>
    <col min="7973" max="7973" width="7" style="31" bestFit="1" customWidth="1"/>
    <col min="7974" max="7974" width="0.7109375" style="31"/>
    <col min="7975" max="7975" width="10.7109375" style="31" customWidth="1"/>
    <col min="7976" max="8156" width="0.7109375" style="31"/>
    <col min="8157" max="8157" width="1.7109375" style="31" customWidth="1"/>
    <col min="8158" max="8158" width="2" style="31" customWidth="1"/>
    <col min="8159" max="8159" width="38.85546875" style="31" customWidth="1"/>
    <col min="8160" max="8160" width="8.42578125" style="31" bestFit="1" customWidth="1"/>
    <col min="8161" max="8161" width="0.7109375" style="31"/>
    <col min="8162" max="8162" width="12.140625" style="31" customWidth="1"/>
    <col min="8163" max="8163" width="0.7109375" style="31"/>
    <col min="8164" max="8164" width="12.140625" style="31" customWidth="1"/>
    <col min="8165" max="8165" width="0.7109375" style="31"/>
    <col min="8166" max="8166" width="12.140625" style="31" customWidth="1"/>
    <col min="8167" max="8167" width="0.7109375" style="31"/>
    <col min="8168" max="8168" width="12.140625" style="31" customWidth="1"/>
    <col min="8169" max="8226" width="9.140625" style="31" customWidth="1"/>
    <col min="8227" max="8227" width="1.42578125" style="31" customWidth="1"/>
    <col min="8228" max="8228" width="52.7109375" style="31" customWidth="1"/>
    <col min="8229" max="8229" width="7" style="31" bestFit="1" customWidth="1"/>
    <col min="8230" max="8230" width="0.7109375" style="31"/>
    <col min="8231" max="8231" width="10.7109375" style="31" customWidth="1"/>
    <col min="8232" max="8412" width="0.7109375" style="31"/>
    <col min="8413" max="8413" width="1.7109375" style="31" customWidth="1"/>
    <col min="8414" max="8414" width="2" style="31" customWidth="1"/>
    <col min="8415" max="8415" width="38.85546875" style="31" customWidth="1"/>
    <col min="8416" max="8416" width="8.42578125" style="31" bestFit="1" customWidth="1"/>
    <col min="8417" max="8417" width="0.7109375" style="31"/>
    <col min="8418" max="8418" width="12.140625" style="31" customWidth="1"/>
    <col min="8419" max="8419" width="0.7109375" style="31"/>
    <col min="8420" max="8420" width="12.140625" style="31" customWidth="1"/>
    <col min="8421" max="8421" width="0.7109375" style="31"/>
    <col min="8422" max="8422" width="12.140625" style="31" customWidth="1"/>
    <col min="8423" max="8423" width="0.7109375" style="31"/>
    <col min="8424" max="8424" width="12.140625" style="31" customWidth="1"/>
    <col min="8425" max="8482" width="9.140625" style="31" customWidth="1"/>
    <col min="8483" max="8483" width="1.42578125" style="31" customWidth="1"/>
    <col min="8484" max="8484" width="52.7109375" style="31" customWidth="1"/>
    <col min="8485" max="8485" width="7" style="31" bestFit="1" customWidth="1"/>
    <col min="8486" max="8486" width="0.7109375" style="31"/>
    <col min="8487" max="8487" width="10.7109375" style="31" customWidth="1"/>
    <col min="8488" max="8668" width="0.7109375" style="31"/>
    <col min="8669" max="8669" width="1.7109375" style="31" customWidth="1"/>
    <col min="8670" max="8670" width="2" style="31" customWidth="1"/>
    <col min="8671" max="8671" width="38.85546875" style="31" customWidth="1"/>
    <col min="8672" max="8672" width="8.42578125" style="31" bestFit="1" customWidth="1"/>
    <col min="8673" max="8673" width="0.7109375" style="31"/>
    <col min="8674" max="8674" width="12.140625" style="31" customWidth="1"/>
    <col min="8675" max="8675" width="0.7109375" style="31"/>
    <col min="8676" max="8676" width="12.140625" style="31" customWidth="1"/>
    <col min="8677" max="8677" width="0.7109375" style="31"/>
    <col min="8678" max="8678" width="12.140625" style="31" customWidth="1"/>
    <col min="8679" max="8679" width="0.7109375" style="31"/>
    <col min="8680" max="8680" width="12.140625" style="31" customWidth="1"/>
    <col min="8681" max="8738" width="9.140625" style="31" customWidth="1"/>
    <col min="8739" max="8739" width="1.42578125" style="31" customWidth="1"/>
    <col min="8740" max="8740" width="52.7109375" style="31" customWidth="1"/>
    <col min="8741" max="8741" width="7" style="31" bestFit="1" customWidth="1"/>
    <col min="8742" max="8742" width="0.7109375" style="31"/>
    <col min="8743" max="8743" width="10.7109375" style="31" customWidth="1"/>
    <col min="8744" max="8924" width="0.7109375" style="31"/>
    <col min="8925" max="8925" width="1.7109375" style="31" customWidth="1"/>
    <col min="8926" max="8926" width="2" style="31" customWidth="1"/>
    <col min="8927" max="8927" width="38.85546875" style="31" customWidth="1"/>
    <col min="8928" max="8928" width="8.42578125" style="31" bestFit="1" customWidth="1"/>
    <col min="8929" max="8929" width="0.7109375" style="31"/>
    <col min="8930" max="8930" width="12.140625" style="31" customWidth="1"/>
    <col min="8931" max="8931" width="0.7109375" style="31"/>
    <col min="8932" max="8932" width="12.140625" style="31" customWidth="1"/>
    <col min="8933" max="8933" width="0.7109375" style="31"/>
    <col min="8934" max="8934" width="12.140625" style="31" customWidth="1"/>
    <col min="8935" max="8935" width="0.7109375" style="31"/>
    <col min="8936" max="8936" width="12.140625" style="31" customWidth="1"/>
    <col min="8937" max="8994" width="9.140625" style="31" customWidth="1"/>
    <col min="8995" max="8995" width="1.42578125" style="31" customWidth="1"/>
    <col min="8996" max="8996" width="52.7109375" style="31" customWidth="1"/>
    <col min="8997" max="8997" width="7" style="31" bestFit="1" customWidth="1"/>
    <col min="8998" max="8998" width="0.7109375" style="31"/>
    <col min="8999" max="8999" width="10.7109375" style="31" customWidth="1"/>
    <col min="9000" max="9180" width="0.7109375" style="31"/>
    <col min="9181" max="9181" width="1.7109375" style="31" customWidth="1"/>
    <col min="9182" max="9182" width="2" style="31" customWidth="1"/>
    <col min="9183" max="9183" width="38.85546875" style="31" customWidth="1"/>
    <col min="9184" max="9184" width="8.42578125" style="31" bestFit="1" customWidth="1"/>
    <col min="9185" max="9185" width="0.7109375" style="31"/>
    <col min="9186" max="9186" width="12.140625" style="31" customWidth="1"/>
    <col min="9187" max="9187" width="0.7109375" style="31"/>
    <col min="9188" max="9188" width="12.140625" style="31" customWidth="1"/>
    <col min="9189" max="9189" width="0.7109375" style="31"/>
    <col min="9190" max="9190" width="12.140625" style="31" customWidth="1"/>
    <col min="9191" max="9191" width="0.7109375" style="31"/>
    <col min="9192" max="9192" width="12.140625" style="31" customWidth="1"/>
    <col min="9193" max="9250" width="9.140625" style="31" customWidth="1"/>
    <col min="9251" max="9251" width="1.42578125" style="31" customWidth="1"/>
    <col min="9252" max="9252" width="52.7109375" style="31" customWidth="1"/>
    <col min="9253" max="9253" width="7" style="31" bestFit="1" customWidth="1"/>
    <col min="9254" max="9254" width="0.7109375" style="31"/>
    <col min="9255" max="9255" width="10.7109375" style="31" customWidth="1"/>
    <col min="9256" max="9436" width="0.7109375" style="31"/>
    <col min="9437" max="9437" width="1.7109375" style="31" customWidth="1"/>
    <col min="9438" max="9438" width="2" style="31" customWidth="1"/>
    <col min="9439" max="9439" width="38.85546875" style="31" customWidth="1"/>
    <col min="9440" max="9440" width="8.42578125" style="31" bestFit="1" customWidth="1"/>
    <col min="9441" max="9441" width="0.7109375" style="31"/>
    <col min="9442" max="9442" width="12.140625" style="31" customWidth="1"/>
    <col min="9443" max="9443" width="0.7109375" style="31"/>
    <col min="9444" max="9444" width="12.140625" style="31" customWidth="1"/>
    <col min="9445" max="9445" width="0.7109375" style="31"/>
    <col min="9446" max="9446" width="12.140625" style="31" customWidth="1"/>
    <col min="9447" max="9447" width="0.7109375" style="31"/>
    <col min="9448" max="9448" width="12.140625" style="31" customWidth="1"/>
    <col min="9449" max="9506" width="9.140625" style="31" customWidth="1"/>
    <col min="9507" max="9507" width="1.42578125" style="31" customWidth="1"/>
    <col min="9508" max="9508" width="52.7109375" style="31" customWidth="1"/>
    <col min="9509" max="9509" width="7" style="31" bestFit="1" customWidth="1"/>
    <col min="9510" max="9510" width="0.7109375" style="31"/>
    <col min="9511" max="9511" width="10.7109375" style="31" customWidth="1"/>
    <col min="9512" max="9692" width="0.7109375" style="31"/>
    <col min="9693" max="9693" width="1.7109375" style="31" customWidth="1"/>
    <col min="9694" max="9694" width="2" style="31" customWidth="1"/>
    <col min="9695" max="9695" width="38.85546875" style="31" customWidth="1"/>
    <col min="9696" max="9696" width="8.42578125" style="31" bestFit="1" customWidth="1"/>
    <col min="9697" max="9697" width="0.7109375" style="31"/>
    <col min="9698" max="9698" width="12.140625" style="31" customWidth="1"/>
    <col min="9699" max="9699" width="0.7109375" style="31"/>
    <col min="9700" max="9700" width="12.140625" style="31" customWidth="1"/>
    <col min="9701" max="9701" width="0.7109375" style="31"/>
    <col min="9702" max="9702" width="12.140625" style="31" customWidth="1"/>
    <col min="9703" max="9703" width="0.7109375" style="31"/>
    <col min="9704" max="9704" width="12.140625" style="31" customWidth="1"/>
    <col min="9705" max="9762" width="9.140625" style="31" customWidth="1"/>
    <col min="9763" max="9763" width="1.42578125" style="31" customWidth="1"/>
    <col min="9764" max="9764" width="52.7109375" style="31" customWidth="1"/>
    <col min="9765" max="9765" width="7" style="31" bestFit="1" customWidth="1"/>
    <col min="9766" max="9766" width="0.7109375" style="31"/>
    <col min="9767" max="9767" width="10.7109375" style="31" customWidth="1"/>
    <col min="9768" max="9948" width="0.7109375" style="31"/>
    <col min="9949" max="9949" width="1.7109375" style="31" customWidth="1"/>
    <col min="9950" max="9950" width="2" style="31" customWidth="1"/>
    <col min="9951" max="9951" width="38.85546875" style="31" customWidth="1"/>
    <col min="9952" max="9952" width="8.42578125" style="31" bestFit="1" customWidth="1"/>
    <col min="9953" max="9953" width="0.7109375" style="31"/>
    <col min="9954" max="9954" width="12.140625" style="31" customWidth="1"/>
    <col min="9955" max="9955" width="0.7109375" style="31"/>
    <col min="9956" max="9956" width="12.140625" style="31" customWidth="1"/>
    <col min="9957" max="9957" width="0.7109375" style="31"/>
    <col min="9958" max="9958" width="12.140625" style="31" customWidth="1"/>
    <col min="9959" max="9959" width="0.7109375" style="31"/>
    <col min="9960" max="9960" width="12.140625" style="31" customWidth="1"/>
    <col min="9961" max="10018" width="9.140625" style="31" customWidth="1"/>
    <col min="10019" max="10019" width="1.42578125" style="31" customWidth="1"/>
    <col min="10020" max="10020" width="52.7109375" style="31" customWidth="1"/>
    <col min="10021" max="10021" width="7" style="31" bestFit="1" customWidth="1"/>
    <col min="10022" max="10022" width="0.7109375" style="31"/>
    <col min="10023" max="10023" width="10.7109375" style="31" customWidth="1"/>
    <col min="10024" max="10204" width="0.7109375" style="31"/>
    <col min="10205" max="10205" width="1.7109375" style="31" customWidth="1"/>
    <col min="10206" max="10206" width="2" style="31" customWidth="1"/>
    <col min="10207" max="10207" width="38.85546875" style="31" customWidth="1"/>
    <col min="10208" max="10208" width="8.42578125" style="31" bestFit="1" customWidth="1"/>
    <col min="10209" max="10209" width="0.7109375" style="31"/>
    <col min="10210" max="10210" width="12.140625" style="31" customWidth="1"/>
    <col min="10211" max="10211" width="0.7109375" style="31"/>
    <col min="10212" max="10212" width="12.140625" style="31" customWidth="1"/>
    <col min="10213" max="10213" width="0.7109375" style="31"/>
    <col min="10214" max="10214" width="12.140625" style="31" customWidth="1"/>
    <col min="10215" max="10215" width="0.7109375" style="31"/>
    <col min="10216" max="10216" width="12.140625" style="31" customWidth="1"/>
    <col min="10217" max="10274" width="9.140625" style="31" customWidth="1"/>
    <col min="10275" max="10275" width="1.42578125" style="31" customWidth="1"/>
    <col min="10276" max="10276" width="52.7109375" style="31" customWidth="1"/>
    <col min="10277" max="10277" width="7" style="31" bestFit="1" customWidth="1"/>
    <col min="10278" max="10278" width="0.7109375" style="31"/>
    <col min="10279" max="10279" width="10.7109375" style="31" customWidth="1"/>
    <col min="10280" max="10460" width="0.7109375" style="31"/>
    <col min="10461" max="10461" width="1.7109375" style="31" customWidth="1"/>
    <col min="10462" max="10462" width="2" style="31" customWidth="1"/>
    <col min="10463" max="10463" width="38.85546875" style="31" customWidth="1"/>
    <col min="10464" max="10464" width="8.42578125" style="31" bestFit="1" customWidth="1"/>
    <col min="10465" max="10465" width="0.7109375" style="31"/>
    <col min="10466" max="10466" width="12.140625" style="31" customWidth="1"/>
    <col min="10467" max="10467" width="0.7109375" style="31"/>
    <col min="10468" max="10468" width="12.140625" style="31" customWidth="1"/>
    <col min="10469" max="10469" width="0.7109375" style="31"/>
    <col min="10470" max="10470" width="12.140625" style="31" customWidth="1"/>
    <col min="10471" max="10471" width="0.7109375" style="31"/>
    <col min="10472" max="10472" width="12.140625" style="31" customWidth="1"/>
    <col min="10473" max="10530" width="9.140625" style="31" customWidth="1"/>
    <col min="10531" max="10531" width="1.42578125" style="31" customWidth="1"/>
    <col min="10532" max="10532" width="52.7109375" style="31" customWidth="1"/>
    <col min="10533" max="10533" width="7" style="31" bestFit="1" customWidth="1"/>
    <col min="10534" max="10534" width="0.7109375" style="31"/>
    <col min="10535" max="10535" width="10.7109375" style="31" customWidth="1"/>
    <col min="10536" max="10716" width="0.7109375" style="31"/>
    <col min="10717" max="10717" width="1.7109375" style="31" customWidth="1"/>
    <col min="10718" max="10718" width="2" style="31" customWidth="1"/>
    <col min="10719" max="10719" width="38.85546875" style="31" customWidth="1"/>
    <col min="10720" max="10720" width="8.42578125" style="31" bestFit="1" customWidth="1"/>
    <col min="10721" max="10721" width="0.7109375" style="31"/>
    <col min="10722" max="10722" width="12.140625" style="31" customWidth="1"/>
    <col min="10723" max="10723" width="0.7109375" style="31"/>
    <col min="10724" max="10724" width="12.140625" style="31" customWidth="1"/>
    <col min="10725" max="10725" width="0.7109375" style="31"/>
    <col min="10726" max="10726" width="12.140625" style="31" customWidth="1"/>
    <col min="10727" max="10727" width="0.7109375" style="31"/>
    <col min="10728" max="10728" width="12.140625" style="31" customWidth="1"/>
    <col min="10729" max="10786" width="9.140625" style="31" customWidth="1"/>
    <col min="10787" max="10787" width="1.42578125" style="31" customWidth="1"/>
    <col min="10788" max="10788" width="52.7109375" style="31" customWidth="1"/>
    <col min="10789" max="10789" width="7" style="31" bestFit="1" customWidth="1"/>
    <col min="10790" max="10790" width="0.7109375" style="31"/>
    <col min="10791" max="10791" width="10.7109375" style="31" customWidth="1"/>
    <col min="10792" max="10972" width="0.7109375" style="31"/>
    <col min="10973" max="10973" width="1.7109375" style="31" customWidth="1"/>
    <col min="10974" max="10974" width="2" style="31" customWidth="1"/>
    <col min="10975" max="10975" width="38.85546875" style="31" customWidth="1"/>
    <col min="10976" max="10976" width="8.42578125" style="31" bestFit="1" customWidth="1"/>
    <col min="10977" max="10977" width="0.7109375" style="31"/>
    <col min="10978" max="10978" width="12.140625" style="31" customWidth="1"/>
    <col min="10979" max="10979" width="0.7109375" style="31"/>
    <col min="10980" max="10980" width="12.140625" style="31" customWidth="1"/>
    <col min="10981" max="10981" width="0.7109375" style="31"/>
    <col min="10982" max="10982" width="12.140625" style="31" customWidth="1"/>
    <col min="10983" max="10983" width="0.7109375" style="31"/>
    <col min="10984" max="10984" width="12.140625" style="31" customWidth="1"/>
    <col min="10985" max="11042" width="9.140625" style="31" customWidth="1"/>
    <col min="11043" max="11043" width="1.42578125" style="31" customWidth="1"/>
    <col min="11044" max="11044" width="52.7109375" style="31" customWidth="1"/>
    <col min="11045" max="11045" width="7" style="31" bestFit="1" customWidth="1"/>
    <col min="11046" max="11046" width="0.7109375" style="31"/>
    <col min="11047" max="11047" width="10.7109375" style="31" customWidth="1"/>
    <col min="11048" max="11228" width="0.7109375" style="31"/>
    <col min="11229" max="11229" width="1.7109375" style="31" customWidth="1"/>
    <col min="11230" max="11230" width="2" style="31" customWidth="1"/>
    <col min="11231" max="11231" width="38.85546875" style="31" customWidth="1"/>
    <col min="11232" max="11232" width="8.42578125" style="31" bestFit="1" customWidth="1"/>
    <col min="11233" max="11233" width="0.7109375" style="31"/>
    <col min="11234" max="11234" width="12.140625" style="31" customWidth="1"/>
    <col min="11235" max="11235" width="0.7109375" style="31"/>
    <col min="11236" max="11236" width="12.140625" style="31" customWidth="1"/>
    <col min="11237" max="11237" width="0.7109375" style="31"/>
    <col min="11238" max="11238" width="12.140625" style="31" customWidth="1"/>
    <col min="11239" max="11239" width="0.7109375" style="31"/>
    <col min="11240" max="11240" width="12.140625" style="31" customWidth="1"/>
    <col min="11241" max="11298" width="9.140625" style="31" customWidth="1"/>
    <col min="11299" max="11299" width="1.42578125" style="31" customWidth="1"/>
    <col min="11300" max="11300" width="52.7109375" style="31" customWidth="1"/>
    <col min="11301" max="11301" width="7" style="31" bestFit="1" customWidth="1"/>
    <col min="11302" max="11302" width="0.7109375" style="31"/>
    <col min="11303" max="11303" width="10.7109375" style="31" customWidth="1"/>
    <col min="11304" max="11484" width="0.7109375" style="31"/>
    <col min="11485" max="11485" width="1.7109375" style="31" customWidth="1"/>
    <col min="11486" max="11486" width="2" style="31" customWidth="1"/>
    <col min="11487" max="11487" width="38.85546875" style="31" customWidth="1"/>
    <col min="11488" max="11488" width="8.42578125" style="31" bestFit="1" customWidth="1"/>
    <col min="11489" max="11489" width="0.7109375" style="31"/>
    <col min="11490" max="11490" width="12.140625" style="31" customWidth="1"/>
    <col min="11491" max="11491" width="0.7109375" style="31"/>
    <col min="11492" max="11492" width="12.140625" style="31" customWidth="1"/>
    <col min="11493" max="11493" width="0.7109375" style="31"/>
    <col min="11494" max="11494" width="12.140625" style="31" customWidth="1"/>
    <col min="11495" max="11495" width="0.7109375" style="31"/>
    <col min="11496" max="11496" width="12.140625" style="31" customWidth="1"/>
    <col min="11497" max="11554" width="9.140625" style="31" customWidth="1"/>
    <col min="11555" max="11555" width="1.42578125" style="31" customWidth="1"/>
    <col min="11556" max="11556" width="52.7109375" style="31" customWidth="1"/>
    <col min="11557" max="11557" width="7" style="31" bestFit="1" customWidth="1"/>
    <col min="11558" max="11558" width="0.7109375" style="31"/>
    <col min="11559" max="11559" width="10.7109375" style="31" customWidth="1"/>
    <col min="11560" max="11740" width="0.7109375" style="31"/>
    <col min="11741" max="11741" width="1.7109375" style="31" customWidth="1"/>
    <col min="11742" max="11742" width="2" style="31" customWidth="1"/>
    <col min="11743" max="11743" width="38.85546875" style="31" customWidth="1"/>
    <col min="11744" max="11744" width="8.42578125" style="31" bestFit="1" customWidth="1"/>
    <col min="11745" max="11745" width="0.7109375" style="31"/>
    <col min="11746" max="11746" width="12.140625" style="31" customWidth="1"/>
    <col min="11747" max="11747" width="0.7109375" style="31"/>
    <col min="11748" max="11748" width="12.140625" style="31" customWidth="1"/>
    <col min="11749" max="11749" width="0.7109375" style="31"/>
    <col min="11750" max="11750" width="12.140625" style="31" customWidth="1"/>
    <col min="11751" max="11751" width="0.7109375" style="31"/>
    <col min="11752" max="11752" width="12.140625" style="31" customWidth="1"/>
    <col min="11753" max="11810" width="9.140625" style="31" customWidth="1"/>
    <col min="11811" max="11811" width="1.42578125" style="31" customWidth="1"/>
    <col min="11812" max="11812" width="52.7109375" style="31" customWidth="1"/>
    <col min="11813" max="11813" width="7" style="31" bestFit="1" customWidth="1"/>
    <col min="11814" max="11814" width="0.7109375" style="31"/>
    <col min="11815" max="11815" width="10.7109375" style="31" customWidth="1"/>
    <col min="11816" max="11996" width="0.7109375" style="31"/>
    <col min="11997" max="11997" width="1.7109375" style="31" customWidth="1"/>
    <col min="11998" max="11998" width="2" style="31" customWidth="1"/>
    <col min="11999" max="11999" width="38.85546875" style="31" customWidth="1"/>
    <col min="12000" max="12000" width="8.42578125" style="31" bestFit="1" customWidth="1"/>
    <col min="12001" max="12001" width="0.7109375" style="31"/>
    <col min="12002" max="12002" width="12.140625" style="31" customWidth="1"/>
    <col min="12003" max="12003" width="0.7109375" style="31"/>
    <col min="12004" max="12004" width="12.140625" style="31" customWidth="1"/>
    <col min="12005" max="12005" width="0.7109375" style="31"/>
    <col min="12006" max="12006" width="12.140625" style="31" customWidth="1"/>
    <col min="12007" max="12007" width="0.7109375" style="31"/>
    <col min="12008" max="12008" width="12.140625" style="31" customWidth="1"/>
    <col min="12009" max="12066" width="9.140625" style="31" customWidth="1"/>
    <col min="12067" max="12067" width="1.42578125" style="31" customWidth="1"/>
    <col min="12068" max="12068" width="52.7109375" style="31" customWidth="1"/>
    <col min="12069" max="12069" width="7" style="31" bestFit="1" customWidth="1"/>
    <col min="12070" max="12070" width="0.7109375" style="31"/>
    <col min="12071" max="12071" width="10.7109375" style="31" customWidth="1"/>
    <col min="12072" max="12252" width="0.7109375" style="31"/>
    <col min="12253" max="12253" width="1.7109375" style="31" customWidth="1"/>
    <col min="12254" max="12254" width="2" style="31" customWidth="1"/>
    <col min="12255" max="12255" width="38.85546875" style="31" customWidth="1"/>
    <col min="12256" max="12256" width="8.42578125" style="31" bestFit="1" customWidth="1"/>
    <col min="12257" max="12257" width="0.7109375" style="31"/>
    <col min="12258" max="12258" width="12.140625" style="31" customWidth="1"/>
    <col min="12259" max="12259" width="0.7109375" style="31"/>
    <col min="12260" max="12260" width="12.140625" style="31" customWidth="1"/>
    <col min="12261" max="12261" width="0.7109375" style="31"/>
    <col min="12262" max="12262" width="12.140625" style="31" customWidth="1"/>
    <col min="12263" max="12263" width="0.7109375" style="31"/>
    <col min="12264" max="12264" width="12.140625" style="31" customWidth="1"/>
    <col min="12265" max="12322" width="9.140625" style="31" customWidth="1"/>
    <col min="12323" max="12323" width="1.42578125" style="31" customWidth="1"/>
    <col min="12324" max="12324" width="52.7109375" style="31" customWidth="1"/>
    <col min="12325" max="12325" width="7" style="31" bestFit="1" customWidth="1"/>
    <col min="12326" max="12326" width="0.7109375" style="31"/>
    <col min="12327" max="12327" width="10.7109375" style="31" customWidth="1"/>
    <col min="12328" max="12508" width="0.7109375" style="31"/>
    <col min="12509" max="12509" width="1.7109375" style="31" customWidth="1"/>
    <col min="12510" max="12510" width="2" style="31" customWidth="1"/>
    <col min="12511" max="12511" width="38.85546875" style="31" customWidth="1"/>
    <col min="12512" max="12512" width="8.42578125" style="31" bestFit="1" customWidth="1"/>
    <col min="12513" max="12513" width="0.7109375" style="31"/>
    <col min="12514" max="12514" width="12.140625" style="31" customWidth="1"/>
    <col min="12515" max="12515" width="0.7109375" style="31"/>
    <col min="12516" max="12516" width="12.140625" style="31" customWidth="1"/>
    <col min="12517" max="12517" width="0.7109375" style="31"/>
    <col min="12518" max="12518" width="12.140625" style="31" customWidth="1"/>
    <col min="12519" max="12519" width="0.7109375" style="31"/>
    <col min="12520" max="12520" width="12.140625" style="31" customWidth="1"/>
    <col min="12521" max="12578" width="9.140625" style="31" customWidth="1"/>
    <col min="12579" max="12579" width="1.42578125" style="31" customWidth="1"/>
    <col min="12580" max="12580" width="52.7109375" style="31" customWidth="1"/>
    <col min="12581" max="12581" width="7" style="31" bestFit="1" customWidth="1"/>
    <col min="12582" max="12582" width="0.7109375" style="31"/>
    <col min="12583" max="12583" width="10.7109375" style="31" customWidth="1"/>
    <col min="12584" max="12764" width="0.7109375" style="31"/>
    <col min="12765" max="12765" width="1.7109375" style="31" customWidth="1"/>
    <col min="12766" max="12766" width="2" style="31" customWidth="1"/>
    <col min="12767" max="12767" width="38.85546875" style="31" customWidth="1"/>
    <col min="12768" max="12768" width="8.42578125" style="31" bestFit="1" customWidth="1"/>
    <col min="12769" max="12769" width="0.7109375" style="31"/>
    <col min="12770" max="12770" width="12.140625" style="31" customWidth="1"/>
    <col min="12771" max="12771" width="0.7109375" style="31"/>
    <col min="12772" max="12772" width="12.140625" style="31" customWidth="1"/>
    <col min="12773" max="12773" width="0.7109375" style="31"/>
    <col min="12774" max="12774" width="12.140625" style="31" customWidth="1"/>
    <col min="12775" max="12775" width="0.7109375" style="31"/>
    <col min="12776" max="12776" width="12.140625" style="31" customWidth="1"/>
    <col min="12777" max="12834" width="9.140625" style="31" customWidth="1"/>
    <col min="12835" max="12835" width="1.42578125" style="31" customWidth="1"/>
    <col min="12836" max="12836" width="52.7109375" style="31" customWidth="1"/>
    <col min="12837" max="12837" width="7" style="31" bestFit="1" customWidth="1"/>
    <col min="12838" max="12838" width="0.7109375" style="31"/>
    <col min="12839" max="12839" width="10.7109375" style="31" customWidth="1"/>
    <col min="12840" max="13020" width="0.7109375" style="31"/>
    <col min="13021" max="13021" width="1.7109375" style="31" customWidth="1"/>
    <col min="13022" max="13022" width="2" style="31" customWidth="1"/>
    <col min="13023" max="13023" width="38.85546875" style="31" customWidth="1"/>
    <col min="13024" max="13024" width="8.42578125" style="31" bestFit="1" customWidth="1"/>
    <col min="13025" max="13025" width="0.7109375" style="31"/>
    <col min="13026" max="13026" width="12.140625" style="31" customWidth="1"/>
    <col min="13027" max="13027" width="0.7109375" style="31"/>
    <col min="13028" max="13028" width="12.140625" style="31" customWidth="1"/>
    <col min="13029" max="13029" width="0.7109375" style="31"/>
    <col min="13030" max="13030" width="12.140625" style="31" customWidth="1"/>
    <col min="13031" max="13031" width="0.7109375" style="31"/>
    <col min="13032" max="13032" width="12.140625" style="31" customWidth="1"/>
    <col min="13033" max="13090" width="9.140625" style="31" customWidth="1"/>
    <col min="13091" max="13091" width="1.42578125" style="31" customWidth="1"/>
    <col min="13092" max="13092" width="52.7109375" style="31" customWidth="1"/>
    <col min="13093" max="13093" width="7" style="31" bestFit="1" customWidth="1"/>
    <col min="13094" max="13094" width="0.7109375" style="31"/>
    <col min="13095" max="13095" width="10.7109375" style="31" customWidth="1"/>
    <col min="13096" max="13276" width="0.7109375" style="31"/>
    <col min="13277" max="13277" width="1.7109375" style="31" customWidth="1"/>
    <col min="13278" max="13278" width="2" style="31" customWidth="1"/>
    <col min="13279" max="13279" width="38.85546875" style="31" customWidth="1"/>
    <col min="13280" max="13280" width="8.42578125" style="31" bestFit="1" customWidth="1"/>
    <col min="13281" max="13281" width="0.7109375" style="31"/>
    <col min="13282" max="13282" width="12.140625" style="31" customWidth="1"/>
    <col min="13283" max="13283" width="0.7109375" style="31"/>
    <col min="13284" max="13284" width="12.140625" style="31" customWidth="1"/>
    <col min="13285" max="13285" width="0.7109375" style="31"/>
    <col min="13286" max="13286" width="12.140625" style="31" customWidth="1"/>
    <col min="13287" max="13287" width="0.7109375" style="31"/>
    <col min="13288" max="13288" width="12.140625" style="31" customWidth="1"/>
    <col min="13289" max="13346" width="9.140625" style="31" customWidth="1"/>
    <col min="13347" max="13347" width="1.42578125" style="31" customWidth="1"/>
    <col min="13348" max="13348" width="52.7109375" style="31" customWidth="1"/>
    <col min="13349" max="13349" width="7" style="31" bestFit="1" customWidth="1"/>
    <col min="13350" max="13350" width="0.7109375" style="31"/>
    <col min="13351" max="13351" width="10.7109375" style="31" customWidth="1"/>
    <col min="13352" max="13532" width="0.7109375" style="31"/>
    <col min="13533" max="13533" width="1.7109375" style="31" customWidth="1"/>
    <col min="13534" max="13534" width="2" style="31" customWidth="1"/>
    <col min="13535" max="13535" width="38.85546875" style="31" customWidth="1"/>
    <col min="13536" max="13536" width="8.42578125" style="31" bestFit="1" customWidth="1"/>
    <col min="13537" max="13537" width="0.7109375" style="31"/>
    <col min="13538" max="13538" width="12.140625" style="31" customWidth="1"/>
    <col min="13539" max="13539" width="0.7109375" style="31"/>
    <col min="13540" max="13540" width="12.140625" style="31" customWidth="1"/>
    <col min="13541" max="13541" width="0.7109375" style="31"/>
    <col min="13542" max="13542" width="12.140625" style="31" customWidth="1"/>
    <col min="13543" max="13543" width="0.7109375" style="31"/>
    <col min="13544" max="13544" width="12.140625" style="31" customWidth="1"/>
    <col min="13545" max="13602" width="9.140625" style="31" customWidth="1"/>
    <col min="13603" max="13603" width="1.42578125" style="31" customWidth="1"/>
    <col min="13604" max="13604" width="52.7109375" style="31" customWidth="1"/>
    <col min="13605" max="13605" width="7" style="31" bestFit="1" customWidth="1"/>
    <col min="13606" max="13606" width="0.7109375" style="31"/>
    <col min="13607" max="13607" width="10.7109375" style="31" customWidth="1"/>
    <col min="13608" max="13788" width="0.7109375" style="31"/>
    <col min="13789" max="13789" width="1.7109375" style="31" customWidth="1"/>
    <col min="13790" max="13790" width="2" style="31" customWidth="1"/>
    <col min="13791" max="13791" width="38.85546875" style="31" customWidth="1"/>
    <col min="13792" max="13792" width="8.42578125" style="31" bestFit="1" customWidth="1"/>
    <col min="13793" max="13793" width="0.7109375" style="31"/>
    <col min="13794" max="13794" width="12.140625" style="31" customWidth="1"/>
    <col min="13795" max="13795" width="0.7109375" style="31"/>
    <col min="13796" max="13796" width="12.140625" style="31" customWidth="1"/>
    <col min="13797" max="13797" width="0.7109375" style="31"/>
    <col min="13798" max="13798" width="12.140625" style="31" customWidth="1"/>
    <col min="13799" max="13799" width="0.7109375" style="31"/>
    <col min="13800" max="13800" width="12.140625" style="31" customWidth="1"/>
    <col min="13801" max="13858" width="9.140625" style="31" customWidth="1"/>
    <col min="13859" max="13859" width="1.42578125" style="31" customWidth="1"/>
    <col min="13860" max="13860" width="52.7109375" style="31" customWidth="1"/>
    <col min="13861" max="13861" width="7" style="31" bestFit="1" customWidth="1"/>
    <col min="13862" max="13862" width="0.7109375" style="31"/>
    <col min="13863" max="13863" width="10.7109375" style="31" customWidth="1"/>
    <col min="13864" max="14044" width="0.7109375" style="31"/>
    <col min="14045" max="14045" width="1.7109375" style="31" customWidth="1"/>
    <col min="14046" max="14046" width="2" style="31" customWidth="1"/>
    <col min="14047" max="14047" width="38.85546875" style="31" customWidth="1"/>
    <col min="14048" max="14048" width="8.42578125" style="31" bestFit="1" customWidth="1"/>
    <col min="14049" max="14049" width="0.7109375" style="31"/>
    <col min="14050" max="14050" width="12.140625" style="31" customWidth="1"/>
    <col min="14051" max="14051" width="0.7109375" style="31"/>
    <col min="14052" max="14052" width="12.140625" style="31" customWidth="1"/>
    <col min="14053" max="14053" width="0.7109375" style="31"/>
    <col min="14054" max="14054" width="12.140625" style="31" customWidth="1"/>
    <col min="14055" max="14055" width="0.7109375" style="31"/>
    <col min="14056" max="14056" width="12.140625" style="31" customWidth="1"/>
    <col min="14057" max="14114" width="9.140625" style="31" customWidth="1"/>
    <col min="14115" max="14115" width="1.42578125" style="31" customWidth="1"/>
    <col min="14116" max="14116" width="52.7109375" style="31" customWidth="1"/>
    <col min="14117" max="14117" width="7" style="31" bestFit="1" customWidth="1"/>
    <col min="14118" max="14118" width="0.7109375" style="31"/>
    <col min="14119" max="14119" width="10.7109375" style="31" customWidth="1"/>
    <col min="14120" max="14300" width="0.7109375" style="31"/>
    <col min="14301" max="14301" width="1.7109375" style="31" customWidth="1"/>
    <col min="14302" max="14302" width="2" style="31" customWidth="1"/>
    <col min="14303" max="14303" width="38.85546875" style="31" customWidth="1"/>
    <col min="14304" max="14304" width="8.42578125" style="31" bestFit="1" customWidth="1"/>
    <col min="14305" max="14305" width="0.7109375" style="31"/>
    <col min="14306" max="14306" width="12.140625" style="31" customWidth="1"/>
    <col min="14307" max="14307" width="0.7109375" style="31"/>
    <col min="14308" max="14308" width="12.140625" style="31" customWidth="1"/>
    <col min="14309" max="14309" width="0.7109375" style="31"/>
    <col min="14310" max="14310" width="12.140625" style="31" customWidth="1"/>
    <col min="14311" max="14311" width="0.7109375" style="31"/>
    <col min="14312" max="14312" width="12.140625" style="31" customWidth="1"/>
    <col min="14313" max="14370" width="9.140625" style="31" customWidth="1"/>
    <col min="14371" max="14371" width="1.42578125" style="31" customWidth="1"/>
    <col min="14372" max="14372" width="52.7109375" style="31" customWidth="1"/>
    <col min="14373" max="14373" width="7" style="31" bestFit="1" customWidth="1"/>
    <col min="14374" max="14374" width="0.7109375" style="31"/>
    <col min="14375" max="14375" width="10.7109375" style="31" customWidth="1"/>
    <col min="14376" max="14556" width="0.7109375" style="31"/>
    <col min="14557" max="14557" width="1.7109375" style="31" customWidth="1"/>
    <col min="14558" max="14558" width="2" style="31" customWidth="1"/>
    <col min="14559" max="14559" width="38.85546875" style="31" customWidth="1"/>
    <col min="14560" max="14560" width="8.42578125" style="31" bestFit="1" customWidth="1"/>
    <col min="14561" max="14561" width="0.7109375" style="31"/>
    <col min="14562" max="14562" width="12.140625" style="31" customWidth="1"/>
    <col min="14563" max="14563" width="0.7109375" style="31"/>
    <col min="14564" max="14564" width="12.140625" style="31" customWidth="1"/>
    <col min="14565" max="14565" width="0.7109375" style="31"/>
    <col min="14566" max="14566" width="12.140625" style="31" customWidth="1"/>
    <col min="14567" max="14567" width="0.7109375" style="31"/>
    <col min="14568" max="14568" width="12.140625" style="31" customWidth="1"/>
    <col min="14569" max="14626" width="9.140625" style="31" customWidth="1"/>
    <col min="14627" max="14627" width="1.42578125" style="31" customWidth="1"/>
    <col min="14628" max="14628" width="52.7109375" style="31" customWidth="1"/>
    <col min="14629" max="14629" width="7" style="31" bestFit="1" customWidth="1"/>
    <col min="14630" max="14630" width="0.7109375" style="31"/>
    <col min="14631" max="14631" width="10.7109375" style="31" customWidth="1"/>
    <col min="14632" max="14812" width="0.7109375" style="31"/>
    <col min="14813" max="14813" width="1.7109375" style="31" customWidth="1"/>
    <col min="14814" max="14814" width="2" style="31" customWidth="1"/>
    <col min="14815" max="14815" width="38.85546875" style="31" customWidth="1"/>
    <col min="14816" max="14816" width="8.42578125" style="31" bestFit="1" customWidth="1"/>
    <col min="14817" max="14817" width="0.7109375" style="31"/>
    <col min="14818" max="14818" width="12.140625" style="31" customWidth="1"/>
    <col min="14819" max="14819" width="0.7109375" style="31"/>
    <col min="14820" max="14820" width="12.140625" style="31" customWidth="1"/>
    <col min="14821" max="14821" width="0.7109375" style="31"/>
    <col min="14822" max="14822" width="12.140625" style="31" customWidth="1"/>
    <col min="14823" max="14823" width="0.7109375" style="31"/>
    <col min="14824" max="14824" width="12.140625" style="31" customWidth="1"/>
    <col min="14825" max="14882" width="9.140625" style="31" customWidth="1"/>
    <col min="14883" max="14883" width="1.42578125" style="31" customWidth="1"/>
    <col min="14884" max="14884" width="52.7109375" style="31" customWidth="1"/>
    <col min="14885" max="14885" width="7" style="31" bestFit="1" customWidth="1"/>
    <col min="14886" max="14886" width="0.7109375" style="31"/>
    <col min="14887" max="14887" width="10.7109375" style="31" customWidth="1"/>
    <col min="14888" max="15068" width="0.7109375" style="31"/>
    <col min="15069" max="15069" width="1.7109375" style="31" customWidth="1"/>
    <col min="15070" max="15070" width="2" style="31" customWidth="1"/>
    <col min="15071" max="15071" width="38.85546875" style="31" customWidth="1"/>
    <col min="15072" max="15072" width="8.42578125" style="31" bestFit="1" customWidth="1"/>
    <col min="15073" max="15073" width="0.7109375" style="31"/>
    <col min="15074" max="15074" width="12.140625" style="31" customWidth="1"/>
    <col min="15075" max="15075" width="0.7109375" style="31"/>
    <col min="15076" max="15076" width="12.140625" style="31" customWidth="1"/>
    <col min="15077" max="15077" width="0.7109375" style="31"/>
    <col min="15078" max="15078" width="12.140625" style="31" customWidth="1"/>
    <col min="15079" max="15079" width="0.7109375" style="31"/>
    <col min="15080" max="15080" width="12.140625" style="31" customWidth="1"/>
    <col min="15081" max="15138" width="9.140625" style="31" customWidth="1"/>
    <col min="15139" max="15139" width="1.42578125" style="31" customWidth="1"/>
    <col min="15140" max="15140" width="52.7109375" style="31" customWidth="1"/>
    <col min="15141" max="15141" width="7" style="31" bestFit="1" customWidth="1"/>
    <col min="15142" max="15142" width="0.7109375" style="31"/>
    <col min="15143" max="15143" width="10.7109375" style="31" customWidth="1"/>
    <col min="15144" max="16384" width="0.7109375" style="31"/>
  </cols>
  <sheetData>
    <row r="1" spans="1:12" ht="21.75" customHeight="1" x14ac:dyDescent="0.5">
      <c r="A1" s="60" t="str">
        <f>'T8'!A1</f>
        <v>บริษัท โปรเอ็น คอร์ป จำกัด (มหาชน)</v>
      </c>
      <c r="J1" s="1"/>
      <c r="L1" s="1"/>
    </row>
    <row r="2" spans="1:12" ht="21.75" customHeight="1" x14ac:dyDescent="0.5">
      <c r="A2" s="139" t="s">
        <v>92</v>
      </c>
      <c r="B2" s="51"/>
      <c r="C2" s="51"/>
      <c r="D2" s="51"/>
      <c r="J2" s="2"/>
      <c r="L2" s="2"/>
    </row>
    <row r="3" spans="1:12" ht="21.75" customHeight="1" x14ac:dyDescent="0.5">
      <c r="A3" s="140" t="str">
        <f>+_xlfn.SINGLE('T8'!A3)</f>
        <v>สำหรับรอบระยะเวลาหกเดือนสิ้นสุดวันที่ 30 มิถุนายน พ.ศ. 2567</v>
      </c>
      <c r="B3" s="52"/>
      <c r="C3" s="52"/>
      <c r="D3" s="52"/>
      <c r="E3" s="49"/>
      <c r="F3" s="49"/>
      <c r="G3" s="49"/>
      <c r="H3" s="49"/>
      <c r="I3" s="49"/>
      <c r="J3" s="3"/>
      <c r="K3" s="49"/>
      <c r="L3" s="3"/>
    </row>
    <row r="4" spans="1:12" ht="18.600000000000001" customHeight="1" x14ac:dyDescent="0.5">
      <c r="A4" s="139"/>
      <c r="B4" s="53"/>
      <c r="C4" s="53"/>
      <c r="D4" s="53"/>
      <c r="J4" s="4"/>
      <c r="L4" s="4"/>
    </row>
    <row r="5" spans="1:12" ht="18.600000000000001" customHeight="1" x14ac:dyDescent="0.5">
      <c r="A5" s="56"/>
      <c r="B5" s="56"/>
      <c r="C5" s="56"/>
      <c r="D5" s="56"/>
      <c r="E5" s="106"/>
      <c r="F5" s="292" t="s">
        <v>50</v>
      </c>
      <c r="G5" s="292"/>
      <c r="H5" s="292"/>
      <c r="I5" s="70"/>
      <c r="J5" s="292" t="s">
        <v>51</v>
      </c>
      <c r="K5" s="292"/>
      <c r="L5" s="292"/>
    </row>
    <row r="6" spans="1:12" ht="18.600000000000001" customHeight="1" x14ac:dyDescent="0.5">
      <c r="A6" s="56"/>
      <c r="B6" s="56"/>
      <c r="C6" s="56"/>
      <c r="D6" s="56"/>
      <c r="E6" s="106"/>
      <c r="F6" s="50" t="s">
        <v>134</v>
      </c>
      <c r="G6" s="70"/>
      <c r="H6" s="50" t="s">
        <v>134</v>
      </c>
      <c r="I6" s="70"/>
      <c r="J6" s="50" t="s">
        <v>134</v>
      </c>
      <c r="K6" s="70"/>
      <c r="L6" s="50" t="s">
        <v>134</v>
      </c>
    </row>
    <row r="7" spans="1:12" ht="18.600000000000001" customHeight="1" x14ac:dyDescent="0.5">
      <c r="A7" s="57"/>
      <c r="B7" s="57"/>
      <c r="C7" s="57"/>
      <c r="E7" s="107"/>
      <c r="F7" s="13" t="s">
        <v>169</v>
      </c>
      <c r="G7" s="68"/>
      <c r="H7" s="13" t="s">
        <v>141</v>
      </c>
      <c r="I7" s="13"/>
      <c r="J7" s="13" t="s">
        <v>169</v>
      </c>
      <c r="K7" s="68"/>
      <c r="L7" s="13" t="s">
        <v>141</v>
      </c>
    </row>
    <row r="8" spans="1:12" ht="18.600000000000001" customHeight="1" x14ac:dyDescent="0.5">
      <c r="A8" s="57"/>
      <c r="B8" s="57"/>
      <c r="C8" s="57"/>
      <c r="D8" s="36" t="s">
        <v>2</v>
      </c>
      <c r="E8" s="107"/>
      <c r="F8" s="39" t="s">
        <v>3</v>
      </c>
      <c r="G8" s="35"/>
      <c r="H8" s="39" t="s">
        <v>3</v>
      </c>
      <c r="I8" s="46"/>
      <c r="J8" s="39" t="s">
        <v>3</v>
      </c>
      <c r="K8" s="46"/>
      <c r="L8" s="39" t="s">
        <v>3</v>
      </c>
    </row>
    <row r="9" spans="1:12" ht="18.600000000000001" customHeight="1" x14ac:dyDescent="0.5">
      <c r="A9" s="53" t="s">
        <v>93</v>
      </c>
      <c r="B9" s="32"/>
      <c r="C9" s="32"/>
      <c r="D9" s="32"/>
      <c r="F9" s="135"/>
      <c r="J9" s="141"/>
      <c r="L9" s="142"/>
    </row>
    <row r="10" spans="1:12" ht="18.600000000000001" customHeight="1" x14ac:dyDescent="0.5">
      <c r="A10" s="32" t="s">
        <v>212</v>
      </c>
      <c r="B10" s="32"/>
      <c r="C10" s="32"/>
      <c r="D10" s="33"/>
      <c r="F10" s="141">
        <f>+'T6 (6M)'!J33</f>
        <v>-26313507</v>
      </c>
      <c r="H10" s="142">
        <f>+'T6 (6M)'!L33</f>
        <v>4913786</v>
      </c>
      <c r="J10" s="141">
        <f>+'T6 (6M)'!N33</f>
        <v>4271283</v>
      </c>
      <c r="L10" s="142">
        <f>+'T6 (6M)'!P33</f>
        <v>4251494</v>
      </c>
    </row>
    <row r="11" spans="1:12" ht="18.600000000000001" customHeight="1" x14ac:dyDescent="0.5">
      <c r="A11" s="32" t="s">
        <v>94</v>
      </c>
      <c r="B11" s="32"/>
      <c r="C11" s="32"/>
      <c r="D11" s="33"/>
      <c r="F11" s="141"/>
      <c r="H11" s="142"/>
      <c r="J11" s="141"/>
      <c r="L11" s="142"/>
    </row>
    <row r="12" spans="1:12" ht="18.600000000000001" customHeight="1" x14ac:dyDescent="0.5">
      <c r="A12" s="32"/>
      <c r="B12" s="32" t="s">
        <v>95</v>
      </c>
      <c r="C12" s="32"/>
      <c r="D12" s="33">
        <v>10</v>
      </c>
      <c r="F12" s="141">
        <v>9682609</v>
      </c>
      <c r="H12" s="142">
        <v>10090702</v>
      </c>
      <c r="J12" s="141">
        <v>9502141</v>
      </c>
      <c r="L12" s="142">
        <v>9730196</v>
      </c>
    </row>
    <row r="13" spans="1:12" ht="18.600000000000001" customHeight="1" x14ac:dyDescent="0.5">
      <c r="B13" s="31" t="s">
        <v>96</v>
      </c>
      <c r="D13" s="33">
        <v>10</v>
      </c>
      <c r="F13" s="141">
        <v>176389</v>
      </c>
      <c r="H13" s="142">
        <v>196466</v>
      </c>
      <c r="J13" s="141">
        <v>157776</v>
      </c>
      <c r="L13" s="142">
        <v>191610</v>
      </c>
    </row>
    <row r="14" spans="1:12" ht="18.600000000000001" customHeight="1" x14ac:dyDescent="0.5">
      <c r="B14" s="31" t="s">
        <v>97</v>
      </c>
      <c r="D14" s="33">
        <v>10</v>
      </c>
      <c r="F14" s="141">
        <v>7179461</v>
      </c>
      <c r="H14" s="142">
        <v>6800503</v>
      </c>
      <c r="J14" s="141">
        <v>6496027</v>
      </c>
      <c r="L14" s="142">
        <v>6793426</v>
      </c>
    </row>
    <row r="15" spans="1:12" ht="18.600000000000001" customHeight="1" x14ac:dyDescent="0.5">
      <c r="B15" s="143" t="s">
        <v>189</v>
      </c>
      <c r="D15" s="33"/>
      <c r="F15" s="141">
        <v>20988031</v>
      </c>
      <c r="H15" s="142">
        <v>-882077</v>
      </c>
      <c r="J15" s="141">
        <v>1589200</v>
      </c>
      <c r="L15" s="142">
        <v>-882077</v>
      </c>
    </row>
    <row r="16" spans="1:12" ht="18.600000000000001" customHeight="1" x14ac:dyDescent="0.5">
      <c r="B16" s="31" t="s">
        <v>190</v>
      </c>
      <c r="D16" s="33"/>
      <c r="F16" s="141">
        <v>1185</v>
      </c>
      <c r="H16" s="142">
        <v>-23528</v>
      </c>
      <c r="J16" s="141">
        <v>1185</v>
      </c>
      <c r="L16" s="142">
        <v>-23528</v>
      </c>
    </row>
    <row r="17" spans="1:12" ht="18.600000000000001" customHeight="1" x14ac:dyDescent="0.5">
      <c r="B17" s="31" t="s">
        <v>188</v>
      </c>
      <c r="D17" s="33">
        <v>11</v>
      </c>
      <c r="F17" s="141">
        <v>3480497.1</v>
      </c>
      <c r="H17" s="142">
        <v>0</v>
      </c>
      <c r="J17" s="141">
        <v>3480497.1</v>
      </c>
      <c r="L17" s="142">
        <v>0</v>
      </c>
    </row>
    <row r="18" spans="1:12" ht="18.600000000000001" customHeight="1" x14ac:dyDescent="0.5">
      <c r="B18" s="31" t="s">
        <v>159</v>
      </c>
      <c r="D18" s="33">
        <v>10</v>
      </c>
      <c r="F18" s="141">
        <v>436897</v>
      </c>
      <c r="H18" s="142">
        <v>122764</v>
      </c>
      <c r="J18" s="141">
        <v>436897</v>
      </c>
      <c r="L18" s="142">
        <v>122764</v>
      </c>
    </row>
    <row r="19" spans="1:12" ht="18.600000000000001" customHeight="1" x14ac:dyDescent="0.5">
      <c r="B19" s="31" t="s">
        <v>166</v>
      </c>
      <c r="D19" s="33"/>
      <c r="F19" s="141">
        <v>0</v>
      </c>
      <c r="H19" s="142">
        <v>1148771</v>
      </c>
      <c r="J19" s="141">
        <v>0</v>
      </c>
      <c r="L19" s="142">
        <v>0</v>
      </c>
    </row>
    <row r="20" spans="1:12" ht="18.600000000000001" customHeight="1" x14ac:dyDescent="0.5">
      <c r="B20" s="31" t="s">
        <v>98</v>
      </c>
      <c r="D20" s="33"/>
      <c r="F20" s="141">
        <v>-2153732</v>
      </c>
      <c r="H20" s="142">
        <v>-1214310</v>
      </c>
      <c r="J20" s="141">
        <v>-6674142</v>
      </c>
      <c r="L20" s="142">
        <v>-6139035</v>
      </c>
    </row>
    <row r="21" spans="1:12" ht="18.600000000000001" customHeight="1" x14ac:dyDescent="0.5">
      <c r="B21" s="31" t="s">
        <v>99</v>
      </c>
      <c r="D21" s="33"/>
      <c r="F21" s="141">
        <v>4135248</v>
      </c>
      <c r="H21" s="142">
        <v>15506084</v>
      </c>
      <c r="J21" s="141">
        <v>2545448</v>
      </c>
      <c r="L21" s="142">
        <v>15367381</v>
      </c>
    </row>
    <row r="22" spans="1:12" ht="18.600000000000001" customHeight="1" x14ac:dyDescent="0.5">
      <c r="B22" s="144" t="s">
        <v>32</v>
      </c>
      <c r="D22" s="33"/>
      <c r="F22" s="141">
        <v>1916247</v>
      </c>
      <c r="H22" s="142">
        <v>2158217</v>
      </c>
      <c r="J22" s="141">
        <v>1639052</v>
      </c>
      <c r="L22" s="142">
        <v>2098345</v>
      </c>
    </row>
    <row r="23" spans="1:12" ht="18.600000000000001" customHeight="1" x14ac:dyDescent="0.5">
      <c r="B23" s="144" t="s">
        <v>158</v>
      </c>
      <c r="D23" s="33"/>
      <c r="F23" s="141">
        <v>0</v>
      </c>
      <c r="H23" s="142">
        <v>-590073</v>
      </c>
      <c r="J23" s="141">
        <v>0</v>
      </c>
      <c r="L23" s="142">
        <v>-590073</v>
      </c>
    </row>
    <row r="24" spans="1:12" ht="18.600000000000001" customHeight="1" x14ac:dyDescent="0.5">
      <c r="A24" s="31" t="s">
        <v>100</v>
      </c>
      <c r="D24" s="33"/>
      <c r="F24" s="141"/>
      <c r="H24" s="142"/>
      <c r="J24" s="141"/>
      <c r="L24" s="142"/>
    </row>
    <row r="25" spans="1:12" ht="18.600000000000001" customHeight="1" x14ac:dyDescent="0.5">
      <c r="A25" s="32"/>
      <c r="B25" s="54" t="s">
        <v>101</v>
      </c>
      <c r="C25" s="54"/>
      <c r="D25" s="32"/>
      <c r="E25" s="6"/>
      <c r="F25" s="141">
        <v>63277936</v>
      </c>
      <c r="H25" s="142">
        <v>-50057758</v>
      </c>
      <c r="J25" s="141">
        <v>63193697</v>
      </c>
      <c r="L25" s="142">
        <v>-2994183</v>
      </c>
    </row>
    <row r="26" spans="1:12" ht="18.600000000000001" customHeight="1" x14ac:dyDescent="0.5">
      <c r="A26" s="32"/>
      <c r="B26" s="54" t="s">
        <v>201</v>
      </c>
      <c r="C26" s="54"/>
      <c r="D26" s="32"/>
      <c r="E26" s="6"/>
      <c r="F26" s="141">
        <v>-25275898</v>
      </c>
      <c r="H26" s="142">
        <v>1384222</v>
      </c>
      <c r="J26" s="141">
        <v>19730588</v>
      </c>
      <c r="L26" s="142">
        <v>1384222</v>
      </c>
    </row>
    <row r="27" spans="1:12" ht="18.600000000000001" customHeight="1" x14ac:dyDescent="0.5">
      <c r="A27" s="32"/>
      <c r="B27" s="54" t="s">
        <v>102</v>
      </c>
      <c r="C27" s="54"/>
      <c r="D27" s="32"/>
      <c r="E27" s="6"/>
      <c r="F27" s="141">
        <v>-11857905</v>
      </c>
      <c r="H27" s="142">
        <v>6295374</v>
      </c>
      <c r="J27" s="141">
        <v>-12020921</v>
      </c>
      <c r="L27" s="142">
        <v>7214026</v>
      </c>
    </row>
    <row r="28" spans="1:12" ht="18.600000000000001" customHeight="1" x14ac:dyDescent="0.5">
      <c r="B28" s="54" t="s">
        <v>103</v>
      </c>
      <c r="C28" s="32"/>
      <c r="D28" s="33"/>
      <c r="F28" s="141">
        <v>-8163530</v>
      </c>
      <c r="H28" s="142">
        <v>-4554648</v>
      </c>
      <c r="J28" s="141">
        <v>-4276419</v>
      </c>
      <c r="L28" s="142">
        <v>-2530184</v>
      </c>
    </row>
    <row r="29" spans="1:12" ht="18.600000000000001" customHeight="1" x14ac:dyDescent="0.5">
      <c r="B29" s="144" t="s">
        <v>104</v>
      </c>
      <c r="C29" s="144"/>
      <c r="D29" s="32"/>
      <c r="F29" s="141">
        <v>893131</v>
      </c>
      <c r="H29" s="142">
        <v>343622</v>
      </c>
      <c r="J29" s="141">
        <v>857263</v>
      </c>
      <c r="L29" s="142">
        <v>-800</v>
      </c>
    </row>
    <row r="30" spans="1:12" ht="18.600000000000001" customHeight="1" x14ac:dyDescent="0.5">
      <c r="B30" s="144" t="s">
        <v>105</v>
      </c>
      <c r="C30" s="144"/>
      <c r="D30" s="32"/>
      <c r="F30" s="141">
        <v>21306324</v>
      </c>
      <c r="H30" s="142">
        <v>-126875553</v>
      </c>
      <c r="J30" s="141">
        <v>-21875564</v>
      </c>
      <c r="L30" s="142">
        <v>-122079170</v>
      </c>
    </row>
    <row r="31" spans="1:12" ht="18.600000000000001" customHeight="1" x14ac:dyDescent="0.5">
      <c r="B31" s="144" t="s">
        <v>106</v>
      </c>
      <c r="C31" s="144"/>
      <c r="D31" s="32"/>
      <c r="F31" s="145">
        <v>-3695425</v>
      </c>
      <c r="H31" s="146">
        <v>-4245166</v>
      </c>
      <c r="J31" s="145">
        <v>-4722976</v>
      </c>
      <c r="L31" s="146">
        <v>-3410219</v>
      </c>
    </row>
    <row r="32" spans="1:12" ht="18.600000000000001" customHeight="1" x14ac:dyDescent="0.5">
      <c r="B32" s="144" t="s">
        <v>160</v>
      </c>
      <c r="C32" s="144"/>
      <c r="D32" s="32"/>
      <c r="F32" s="147">
        <v>-325385</v>
      </c>
      <c r="G32" s="111"/>
      <c r="H32" s="148">
        <v>976156</v>
      </c>
      <c r="I32" s="111"/>
      <c r="J32" s="147">
        <v>-325385</v>
      </c>
      <c r="K32" s="111"/>
      <c r="L32" s="148">
        <v>976156</v>
      </c>
    </row>
    <row r="33" spans="1:12" ht="6" customHeight="1" x14ac:dyDescent="0.5">
      <c r="A33" s="32"/>
      <c r="B33" s="32"/>
      <c r="C33" s="32"/>
      <c r="D33" s="32"/>
      <c r="F33" s="129"/>
      <c r="H33" s="6"/>
      <c r="J33" s="129"/>
      <c r="L33" s="6"/>
    </row>
    <row r="34" spans="1:12" ht="18.600000000000001" customHeight="1" x14ac:dyDescent="0.5">
      <c r="A34" s="32" t="s">
        <v>107</v>
      </c>
      <c r="B34" s="32"/>
      <c r="C34" s="32"/>
      <c r="D34" s="32"/>
      <c r="E34" s="142"/>
      <c r="F34" s="141">
        <f>SUM(F10:F33)</f>
        <v>55688573.099999994</v>
      </c>
      <c r="G34" s="142"/>
      <c r="H34" s="142">
        <f>SUM(H10:H33)</f>
        <v>-138506446</v>
      </c>
      <c r="I34" s="142"/>
      <c r="J34" s="141">
        <f>SUM(J10:J33)</f>
        <v>64005647.099999994</v>
      </c>
      <c r="K34" s="142"/>
      <c r="L34" s="142">
        <f>SUM(L10:L33)</f>
        <v>-90519649</v>
      </c>
    </row>
    <row r="35" spans="1:12" ht="18.600000000000001" customHeight="1" x14ac:dyDescent="0.5">
      <c r="A35" s="149" t="s">
        <v>108</v>
      </c>
      <c r="B35" s="32"/>
      <c r="C35" s="32" t="s">
        <v>99</v>
      </c>
      <c r="D35" s="32"/>
      <c r="F35" s="130">
        <v>-3986422</v>
      </c>
      <c r="H35" s="7">
        <v>-13371231</v>
      </c>
      <c r="J35" s="130">
        <v>-2478245</v>
      </c>
      <c r="L35" s="7">
        <v>-13269013</v>
      </c>
    </row>
    <row r="36" spans="1:12" ht="18.600000000000001" customHeight="1" x14ac:dyDescent="0.5">
      <c r="A36" s="32" t="s">
        <v>109</v>
      </c>
      <c r="B36" s="32"/>
      <c r="C36" s="32" t="s">
        <v>110</v>
      </c>
      <c r="D36" s="32"/>
      <c r="F36" s="150">
        <v>-7274695</v>
      </c>
      <c r="H36" s="151">
        <v>-7719488</v>
      </c>
      <c r="J36" s="150">
        <v>-5920242</v>
      </c>
      <c r="L36" s="151">
        <v>-7373701</v>
      </c>
    </row>
    <row r="37" spans="1:12" ht="6" customHeight="1" x14ac:dyDescent="0.5">
      <c r="A37" s="32"/>
      <c r="B37" s="32"/>
      <c r="C37" s="32"/>
      <c r="D37" s="32"/>
      <c r="F37" s="129"/>
      <c r="H37" s="6"/>
      <c r="J37" s="129"/>
      <c r="L37" s="6"/>
    </row>
    <row r="38" spans="1:12" ht="18.600000000000001" customHeight="1" x14ac:dyDescent="0.5">
      <c r="A38" s="32" t="s">
        <v>202</v>
      </c>
      <c r="B38" s="32"/>
      <c r="C38" s="32"/>
      <c r="D38" s="32"/>
      <c r="E38" s="6"/>
      <c r="F38" s="132">
        <f>SUM(F34:F37)</f>
        <v>44427456.099999994</v>
      </c>
      <c r="G38" s="6"/>
      <c r="H38" s="5">
        <f>SUM(H34:H37)</f>
        <v>-159597165</v>
      </c>
      <c r="I38" s="6"/>
      <c r="J38" s="132">
        <f>SUM(J34:J37)</f>
        <v>55607160.099999994</v>
      </c>
      <c r="K38" s="6"/>
      <c r="L38" s="5">
        <f>SUM(L34:L37)</f>
        <v>-111162363</v>
      </c>
    </row>
    <row r="39" spans="1:12" ht="18.600000000000001" customHeight="1" x14ac:dyDescent="0.5">
      <c r="A39" s="32"/>
      <c r="B39" s="32"/>
      <c r="C39" s="32"/>
      <c r="D39" s="32"/>
      <c r="E39" s="6"/>
      <c r="F39" s="6"/>
      <c r="G39" s="6"/>
      <c r="H39" s="6"/>
      <c r="I39" s="6"/>
      <c r="J39" s="6"/>
      <c r="K39" s="6"/>
      <c r="L39" s="6"/>
    </row>
    <row r="40" spans="1:12" ht="18.600000000000001" customHeight="1" x14ac:dyDescent="0.5">
      <c r="A40" s="32"/>
      <c r="B40" s="32"/>
      <c r="C40" s="32"/>
      <c r="D40" s="32"/>
      <c r="E40" s="6"/>
      <c r="F40" s="6"/>
      <c r="G40" s="6"/>
      <c r="H40" s="6"/>
      <c r="I40" s="6"/>
      <c r="J40" s="6"/>
      <c r="K40" s="6"/>
      <c r="L40" s="6"/>
    </row>
    <row r="41" spans="1:12" ht="18.600000000000001" customHeight="1" x14ac:dyDescent="0.5">
      <c r="A41" s="32"/>
      <c r="B41" s="32"/>
      <c r="C41" s="32"/>
      <c r="D41" s="32"/>
      <c r="E41" s="6"/>
      <c r="F41" s="6"/>
      <c r="G41" s="6"/>
      <c r="H41" s="6"/>
      <c r="I41" s="6"/>
      <c r="J41" s="6"/>
      <c r="K41" s="6"/>
      <c r="L41" s="6"/>
    </row>
    <row r="42" spans="1:12" ht="18.600000000000001" customHeight="1" x14ac:dyDescent="0.5">
      <c r="A42" s="32"/>
      <c r="B42" s="32"/>
      <c r="C42" s="32"/>
      <c r="D42" s="32"/>
      <c r="E42" s="6"/>
      <c r="F42" s="6"/>
      <c r="G42" s="6"/>
      <c r="H42" s="6"/>
      <c r="I42" s="6"/>
      <c r="J42" s="6"/>
      <c r="K42" s="6"/>
      <c r="L42" s="6"/>
    </row>
    <row r="43" spans="1:12" ht="24.75" customHeight="1" x14ac:dyDescent="0.5">
      <c r="A43" s="32"/>
      <c r="B43" s="32"/>
      <c r="C43" s="32"/>
      <c r="D43" s="32"/>
      <c r="E43" s="6"/>
      <c r="F43" s="6"/>
      <c r="G43" s="6"/>
      <c r="H43" s="6"/>
      <c r="I43" s="6"/>
      <c r="J43" s="6"/>
      <c r="K43" s="6"/>
      <c r="L43" s="6"/>
    </row>
    <row r="44" spans="1:12" ht="18.600000000000001" customHeight="1" x14ac:dyDescent="0.5">
      <c r="A44" s="32"/>
      <c r="B44" s="32"/>
      <c r="C44" s="32"/>
      <c r="D44" s="32"/>
      <c r="E44" s="6"/>
      <c r="F44" s="6"/>
      <c r="G44" s="6"/>
      <c r="H44" s="6"/>
      <c r="I44" s="6"/>
      <c r="J44" s="6"/>
      <c r="K44" s="6"/>
      <c r="L44" s="6"/>
    </row>
    <row r="45" spans="1:12" ht="18.600000000000001" customHeight="1" x14ac:dyDescent="0.5">
      <c r="A45" s="294" t="s">
        <v>129</v>
      </c>
      <c r="B45" s="294"/>
      <c r="C45" s="294"/>
      <c r="D45" s="294"/>
      <c r="E45" s="294"/>
      <c r="F45" s="294"/>
      <c r="G45" s="294"/>
      <c r="H45" s="294"/>
      <c r="I45" s="294"/>
      <c r="J45" s="294"/>
      <c r="K45" s="294"/>
      <c r="L45" s="294"/>
    </row>
    <row r="46" spans="1:12" ht="18.600000000000001" customHeight="1" x14ac:dyDescent="0.5">
      <c r="A46" s="32"/>
      <c r="B46" s="32"/>
      <c r="C46" s="32"/>
      <c r="D46" s="32"/>
      <c r="E46" s="6"/>
      <c r="F46" s="6"/>
      <c r="G46" s="6"/>
      <c r="H46" s="6"/>
      <c r="I46" s="6"/>
      <c r="J46" s="6"/>
      <c r="K46" s="6"/>
      <c r="L46" s="6"/>
    </row>
    <row r="47" spans="1:12" ht="21.75" customHeight="1" x14ac:dyDescent="0.5">
      <c r="A47" s="32"/>
      <c r="B47" s="32"/>
      <c r="C47" s="32"/>
      <c r="D47" s="32"/>
      <c r="E47" s="6"/>
      <c r="F47" s="6"/>
      <c r="G47" s="6"/>
      <c r="H47" s="6"/>
      <c r="I47" s="6"/>
      <c r="J47" s="6"/>
      <c r="K47" s="6"/>
      <c r="L47" s="6"/>
    </row>
    <row r="48" spans="1:12" ht="2.25" customHeight="1" x14ac:dyDescent="0.5">
      <c r="A48" s="32"/>
      <c r="B48" s="32"/>
      <c r="C48" s="32"/>
      <c r="D48" s="32"/>
      <c r="E48" s="6"/>
      <c r="F48" s="6"/>
      <c r="G48" s="6"/>
      <c r="H48" s="6"/>
      <c r="I48" s="6"/>
      <c r="J48" s="6"/>
      <c r="K48" s="6"/>
      <c r="L48" s="6"/>
    </row>
    <row r="49" spans="1:12" ht="21.75" customHeight="1" x14ac:dyDescent="0.5">
      <c r="A49" s="55" t="str">
        <f>'T8'!A35</f>
        <v>หมายเหตุประกอบข้อมูลทางการเงินเป็นส่วนหนึ่งของข้อมูลทางการเงินระหว่างกาลนี้</v>
      </c>
      <c r="B49" s="55"/>
      <c r="C49" s="55"/>
      <c r="D49" s="55"/>
      <c r="E49" s="49"/>
      <c r="F49" s="49"/>
      <c r="G49" s="49"/>
      <c r="H49" s="49"/>
      <c r="I49" s="49"/>
      <c r="J49" s="5"/>
      <c r="K49" s="49"/>
      <c r="L49" s="5"/>
    </row>
    <row r="50" spans="1:12" ht="21.75" customHeight="1" x14ac:dyDescent="0.5">
      <c r="A50" s="60" t="str">
        <f>A1</f>
        <v>บริษัท โปรเอ็น คอร์ป จำกัด (มหาชน)</v>
      </c>
      <c r="B50" s="32"/>
      <c r="C50" s="32"/>
      <c r="D50" s="32"/>
      <c r="J50" s="6"/>
      <c r="L50" s="6"/>
    </row>
    <row r="51" spans="1:12" ht="21.75" customHeight="1" x14ac:dyDescent="0.5">
      <c r="A51" s="51" t="s">
        <v>111</v>
      </c>
      <c r="B51" s="32"/>
      <c r="C51" s="32"/>
      <c r="D51" s="32"/>
      <c r="J51" s="6"/>
      <c r="L51" s="6"/>
    </row>
    <row r="52" spans="1:12" ht="21.75" customHeight="1" x14ac:dyDescent="0.5">
      <c r="A52" s="52" t="str">
        <f>A3</f>
        <v>สำหรับรอบระยะเวลาหกเดือนสิ้นสุดวันที่ 30 มิถุนายน พ.ศ. 2567</v>
      </c>
      <c r="B52" s="55"/>
      <c r="C52" s="55"/>
      <c r="D52" s="55"/>
      <c r="E52" s="49"/>
      <c r="F52" s="49"/>
      <c r="G52" s="49"/>
      <c r="H52" s="49"/>
      <c r="I52" s="49"/>
      <c r="J52" s="5"/>
      <c r="K52" s="49"/>
      <c r="L52" s="5"/>
    </row>
    <row r="53" spans="1:12" ht="21.75" customHeight="1" x14ac:dyDescent="0.5">
      <c r="A53" s="53"/>
      <c r="B53" s="32"/>
      <c r="C53" s="32"/>
      <c r="D53" s="32"/>
      <c r="J53" s="6"/>
      <c r="L53" s="6"/>
    </row>
    <row r="54" spans="1:12" ht="21.75" customHeight="1" x14ac:dyDescent="0.5">
      <c r="A54" s="56"/>
      <c r="B54" s="56"/>
      <c r="C54" s="56"/>
      <c r="D54" s="56"/>
      <c r="E54" s="106"/>
      <c r="F54" s="292" t="s">
        <v>50</v>
      </c>
      <c r="G54" s="292"/>
      <c r="H54" s="292"/>
      <c r="I54" s="70"/>
      <c r="J54" s="292" t="s">
        <v>51</v>
      </c>
      <c r="K54" s="292"/>
      <c r="L54" s="292"/>
    </row>
    <row r="55" spans="1:12" ht="21.75" customHeight="1" x14ac:dyDescent="0.5">
      <c r="A55" s="56"/>
      <c r="B55" s="56"/>
      <c r="C55" s="56"/>
      <c r="D55" s="56"/>
      <c r="E55" s="106"/>
      <c r="F55" s="50" t="s">
        <v>134</v>
      </c>
      <c r="G55" s="70"/>
      <c r="H55" s="50" t="s">
        <v>134</v>
      </c>
      <c r="I55" s="70"/>
      <c r="J55" s="50" t="s">
        <v>134</v>
      </c>
      <c r="K55" s="70"/>
      <c r="L55" s="50" t="s">
        <v>134</v>
      </c>
    </row>
    <row r="56" spans="1:12" ht="21.75" customHeight="1" x14ac:dyDescent="0.5">
      <c r="A56" s="32"/>
      <c r="B56" s="32"/>
      <c r="C56" s="32"/>
      <c r="E56" s="107"/>
      <c r="F56" s="13" t="s">
        <v>169</v>
      </c>
      <c r="G56" s="68"/>
      <c r="H56" s="13" t="s">
        <v>141</v>
      </c>
      <c r="I56" s="13"/>
      <c r="J56" s="13" t="s">
        <v>169</v>
      </c>
      <c r="K56" s="68"/>
      <c r="L56" s="13" t="s">
        <v>141</v>
      </c>
    </row>
    <row r="57" spans="1:12" ht="21.75" customHeight="1" x14ac:dyDescent="0.5">
      <c r="A57" s="32"/>
      <c r="B57" s="32"/>
      <c r="C57" s="32"/>
      <c r="D57" s="36" t="s">
        <v>2</v>
      </c>
      <c r="E57" s="107"/>
      <c r="F57" s="39" t="s">
        <v>3</v>
      </c>
      <c r="G57" s="35"/>
      <c r="H57" s="39" t="s">
        <v>3</v>
      </c>
      <c r="I57" s="46"/>
      <c r="J57" s="39" t="s">
        <v>3</v>
      </c>
      <c r="K57" s="46"/>
      <c r="L57" s="39" t="s">
        <v>3</v>
      </c>
    </row>
    <row r="58" spans="1:12" ht="21.75" customHeight="1" x14ac:dyDescent="0.5">
      <c r="A58" s="155"/>
      <c r="B58" s="155"/>
      <c r="C58" s="155"/>
      <c r="D58" s="109"/>
      <c r="F58" s="129"/>
      <c r="H58" s="6"/>
      <c r="J58" s="129"/>
      <c r="L58" s="6"/>
    </row>
    <row r="59" spans="1:12" ht="18.600000000000001" customHeight="1" x14ac:dyDescent="0.5">
      <c r="A59" s="53" t="s">
        <v>112</v>
      </c>
      <c r="B59" s="53"/>
      <c r="C59" s="53"/>
      <c r="D59" s="53"/>
      <c r="F59" s="135"/>
      <c r="J59" s="129"/>
      <c r="L59" s="6"/>
    </row>
    <row r="60" spans="1:12" ht="18.600000000000001" customHeight="1" x14ac:dyDescent="0.5">
      <c r="A60" s="32" t="s">
        <v>113</v>
      </c>
      <c r="B60" s="53"/>
      <c r="C60" s="53"/>
      <c r="D60" s="33"/>
      <c r="F60" s="152">
        <v>-128953219</v>
      </c>
      <c r="H60" s="153">
        <v>-98861827</v>
      </c>
      <c r="J60" s="129">
        <v>-128736211</v>
      </c>
      <c r="L60" s="154">
        <v>-98576522</v>
      </c>
    </row>
    <row r="61" spans="1:12" ht="18.600000000000001" customHeight="1" x14ac:dyDescent="0.5">
      <c r="A61" s="31" t="s">
        <v>140</v>
      </c>
      <c r="D61" s="109"/>
      <c r="F61" s="129">
        <v>-17334100</v>
      </c>
      <c r="H61" s="6">
        <v>-4784622</v>
      </c>
      <c r="J61" s="129">
        <v>-17334100</v>
      </c>
      <c r="L61" s="154">
        <v>-4784622</v>
      </c>
    </row>
    <row r="62" spans="1:12" ht="18.600000000000001" customHeight="1" x14ac:dyDescent="0.5">
      <c r="A62" s="31" t="s">
        <v>114</v>
      </c>
      <c r="D62" s="109">
        <v>10</v>
      </c>
      <c r="F62" s="129">
        <v>-41000</v>
      </c>
      <c r="H62" s="6">
        <v>-350010</v>
      </c>
      <c r="J62" s="129">
        <v>0</v>
      </c>
      <c r="L62" s="154">
        <v>-307010</v>
      </c>
    </row>
    <row r="63" spans="1:12" ht="18.600000000000001" customHeight="1" x14ac:dyDescent="0.5">
      <c r="A63" s="31" t="s">
        <v>132</v>
      </c>
      <c r="D63" s="109"/>
      <c r="F63" s="129">
        <v>0</v>
      </c>
      <c r="H63" s="6">
        <v>-774899</v>
      </c>
      <c r="J63" s="129">
        <v>0</v>
      </c>
      <c r="L63" s="6">
        <v>0</v>
      </c>
    </row>
    <row r="64" spans="1:12" ht="18.600000000000001" customHeight="1" x14ac:dyDescent="0.5">
      <c r="A64" s="31" t="s">
        <v>138</v>
      </c>
      <c r="D64" s="109"/>
      <c r="F64" s="129">
        <v>-1710000</v>
      </c>
      <c r="H64" s="6">
        <v>-7580000</v>
      </c>
      <c r="J64" s="129">
        <v>0</v>
      </c>
      <c r="L64" s="6">
        <v>-372500</v>
      </c>
    </row>
    <row r="65" spans="1:12" ht="18.600000000000001" customHeight="1" x14ac:dyDescent="0.5">
      <c r="A65" s="31" t="s">
        <v>14</v>
      </c>
      <c r="D65" s="109"/>
      <c r="F65" s="129">
        <v>0</v>
      </c>
      <c r="H65" s="6">
        <v>0</v>
      </c>
      <c r="J65" s="129">
        <v>0</v>
      </c>
      <c r="L65" s="6">
        <v>-50510000</v>
      </c>
    </row>
    <row r="66" spans="1:12" ht="18.600000000000001" customHeight="1" x14ac:dyDescent="0.5">
      <c r="A66" s="31" t="s">
        <v>142</v>
      </c>
      <c r="D66" s="109"/>
      <c r="F66" s="129">
        <v>0</v>
      </c>
      <c r="H66" s="6">
        <v>-69960040</v>
      </c>
      <c r="J66" s="129">
        <v>0</v>
      </c>
      <c r="L66" s="6">
        <v>-69960040</v>
      </c>
    </row>
    <row r="67" spans="1:12" ht="18.600000000000001" customHeight="1" x14ac:dyDescent="0.5">
      <c r="A67" s="31" t="s">
        <v>163</v>
      </c>
      <c r="D67" s="109">
        <v>18</v>
      </c>
      <c r="F67" s="129">
        <v>0</v>
      </c>
      <c r="H67" s="6">
        <v>-25000000</v>
      </c>
      <c r="J67" s="129">
        <v>-47201000</v>
      </c>
      <c r="L67" s="154">
        <v>-102356500</v>
      </c>
    </row>
    <row r="68" spans="1:12" ht="18.600000000000001" customHeight="1" x14ac:dyDescent="0.5">
      <c r="A68" s="31" t="s">
        <v>115</v>
      </c>
      <c r="D68" s="33">
        <v>18</v>
      </c>
      <c r="F68" s="129">
        <v>0</v>
      </c>
      <c r="H68" s="6">
        <v>0</v>
      </c>
      <c r="J68" s="129">
        <v>43823225</v>
      </c>
      <c r="L68" s="6">
        <v>41491728</v>
      </c>
    </row>
    <row r="69" spans="1:12" ht="18.600000000000001" customHeight="1" x14ac:dyDescent="0.5">
      <c r="A69" s="31" t="s">
        <v>116</v>
      </c>
      <c r="D69" s="109"/>
      <c r="F69" s="132">
        <v>493337</v>
      </c>
      <c r="H69" s="5">
        <v>861478</v>
      </c>
      <c r="J69" s="132">
        <v>1906044</v>
      </c>
      <c r="L69" s="6">
        <v>9420172</v>
      </c>
    </row>
    <row r="70" spans="1:12" ht="6" customHeight="1" x14ac:dyDescent="0.5">
      <c r="A70" s="32"/>
      <c r="B70" s="32"/>
      <c r="C70" s="32"/>
      <c r="D70" s="33"/>
      <c r="F70" s="131"/>
      <c r="H70" s="8"/>
      <c r="J70" s="131"/>
      <c r="L70" s="8"/>
    </row>
    <row r="71" spans="1:12" ht="18.600000000000001" customHeight="1" x14ac:dyDescent="0.5">
      <c r="A71" s="155" t="s">
        <v>203</v>
      </c>
      <c r="B71" s="155"/>
      <c r="C71" s="155"/>
      <c r="D71" s="109"/>
      <c r="F71" s="132">
        <f>SUM(F60:F70)</f>
        <v>-147544982</v>
      </c>
      <c r="H71" s="5">
        <f>SUM(H60:H70)</f>
        <v>-206449920</v>
      </c>
      <c r="J71" s="132">
        <f>SUM(J60:J70)</f>
        <v>-147542042</v>
      </c>
      <c r="L71" s="5">
        <f>SUM(L60:L70)</f>
        <v>-275955294</v>
      </c>
    </row>
    <row r="72" spans="1:12" ht="18.600000000000001" customHeight="1" x14ac:dyDescent="0.5">
      <c r="A72" s="32"/>
      <c r="B72" s="32"/>
      <c r="C72" s="32"/>
      <c r="D72" s="32"/>
      <c r="E72" s="6"/>
      <c r="F72" s="129"/>
      <c r="H72" s="6"/>
      <c r="J72" s="129"/>
      <c r="L72" s="6"/>
    </row>
    <row r="73" spans="1:12" ht="18.600000000000001" customHeight="1" x14ac:dyDescent="0.5">
      <c r="A73" s="56" t="s">
        <v>117</v>
      </c>
      <c r="B73" s="57"/>
      <c r="C73" s="57"/>
      <c r="D73" s="33"/>
      <c r="F73" s="129"/>
      <c r="H73" s="6"/>
      <c r="J73" s="129"/>
      <c r="L73" s="6"/>
    </row>
    <row r="74" spans="1:12" ht="18.600000000000001" customHeight="1" x14ac:dyDescent="0.5">
      <c r="A74" s="57" t="s">
        <v>191</v>
      </c>
      <c r="B74" s="57"/>
      <c r="C74" s="57"/>
      <c r="D74" s="33"/>
      <c r="F74" s="129">
        <v>4540</v>
      </c>
      <c r="H74" s="6">
        <v>0</v>
      </c>
      <c r="J74" s="129">
        <v>4540</v>
      </c>
      <c r="L74" s="6">
        <v>0</v>
      </c>
    </row>
    <row r="75" spans="1:12" ht="18.600000000000001" customHeight="1" x14ac:dyDescent="0.5">
      <c r="A75" s="31" t="s">
        <v>25</v>
      </c>
      <c r="B75" s="32"/>
      <c r="C75" s="32"/>
      <c r="D75" s="33"/>
      <c r="F75" s="130">
        <v>66927000</v>
      </c>
      <c r="G75" s="7"/>
      <c r="H75" s="7">
        <v>2315863</v>
      </c>
      <c r="I75" s="7"/>
      <c r="J75" s="130">
        <v>11000000</v>
      </c>
      <c r="K75" s="7"/>
      <c r="L75" s="7">
        <v>0</v>
      </c>
    </row>
    <row r="76" spans="1:12" ht="18.600000000000001" customHeight="1" x14ac:dyDescent="0.5">
      <c r="A76" s="31" t="s">
        <v>118</v>
      </c>
      <c r="B76" s="32"/>
      <c r="C76" s="32"/>
      <c r="D76" s="33"/>
      <c r="F76" s="130">
        <v>-43000000</v>
      </c>
      <c r="H76" s="7">
        <v>0</v>
      </c>
      <c r="J76" s="130">
        <v>0</v>
      </c>
      <c r="L76" s="7">
        <v>0</v>
      </c>
    </row>
    <row r="77" spans="1:12" ht="18.600000000000001" customHeight="1" x14ac:dyDescent="0.5">
      <c r="A77" s="57" t="s">
        <v>156</v>
      </c>
      <c r="B77" s="32"/>
      <c r="C77" s="32"/>
      <c r="D77" s="112">
        <v>11</v>
      </c>
      <c r="F77" s="130">
        <v>50304626</v>
      </c>
      <c r="H77" s="7">
        <v>0</v>
      </c>
      <c r="J77" s="130">
        <v>50000000</v>
      </c>
      <c r="L77" s="7">
        <v>0</v>
      </c>
    </row>
    <row r="78" spans="1:12" ht="18.600000000000001" customHeight="1" x14ac:dyDescent="0.5">
      <c r="A78" s="31" t="s">
        <v>119</v>
      </c>
      <c r="B78" s="32"/>
      <c r="C78" s="32"/>
      <c r="D78" s="112">
        <v>11</v>
      </c>
      <c r="F78" s="130">
        <v>-8095055</v>
      </c>
      <c r="H78" s="7">
        <v>-7561831</v>
      </c>
      <c r="J78" s="130">
        <v>-6956397</v>
      </c>
      <c r="L78" s="6">
        <v>-6638049</v>
      </c>
    </row>
    <row r="79" spans="1:12" ht="18.600000000000001" customHeight="1" x14ac:dyDescent="0.5">
      <c r="A79" s="31" t="s">
        <v>128</v>
      </c>
      <c r="B79" s="32"/>
      <c r="C79" s="32"/>
      <c r="D79" s="112">
        <v>11</v>
      </c>
      <c r="F79" s="130">
        <v>-2760488</v>
      </c>
      <c r="H79" s="7">
        <v>0</v>
      </c>
      <c r="J79" s="130">
        <v>-2760488</v>
      </c>
      <c r="L79" s="7">
        <v>0</v>
      </c>
    </row>
    <row r="80" spans="1:12" ht="18.600000000000001" customHeight="1" x14ac:dyDescent="0.5">
      <c r="A80" s="31" t="s">
        <v>192</v>
      </c>
      <c r="B80" s="32"/>
      <c r="C80" s="32"/>
      <c r="D80" s="112">
        <v>11</v>
      </c>
      <c r="F80" s="130">
        <v>-100097217</v>
      </c>
      <c r="H80" s="7">
        <v>0</v>
      </c>
      <c r="J80" s="130">
        <v>-100097217</v>
      </c>
      <c r="L80" s="7">
        <v>0</v>
      </c>
    </row>
    <row r="81" spans="1:12" ht="18.600000000000001" customHeight="1" x14ac:dyDescent="0.5">
      <c r="A81" s="31" t="s">
        <v>120</v>
      </c>
      <c r="B81" s="32"/>
      <c r="C81" s="32"/>
      <c r="D81" s="33">
        <v>12</v>
      </c>
      <c r="F81" s="130">
        <v>-8061502</v>
      </c>
      <c r="H81" s="7">
        <v>-8291545</v>
      </c>
      <c r="J81" s="130">
        <v>-7428628</v>
      </c>
      <c r="L81" s="6">
        <v>-8291545</v>
      </c>
    </row>
    <row r="82" spans="1:12" ht="18.600000000000001" customHeight="1" x14ac:dyDescent="0.5">
      <c r="A82" s="31" t="s">
        <v>147</v>
      </c>
      <c r="B82" s="32"/>
      <c r="C82" s="32"/>
      <c r="D82" s="33"/>
      <c r="F82" s="130">
        <v>0</v>
      </c>
      <c r="H82" s="7">
        <v>105733360</v>
      </c>
      <c r="J82" s="130">
        <v>0</v>
      </c>
      <c r="L82" s="6">
        <v>105733360</v>
      </c>
    </row>
    <row r="83" spans="1:12" ht="18.600000000000001" customHeight="1" x14ac:dyDescent="0.5">
      <c r="A83" s="31" t="s">
        <v>164</v>
      </c>
      <c r="B83" s="32"/>
      <c r="C83" s="32"/>
      <c r="D83" s="33"/>
      <c r="F83" s="130">
        <v>0</v>
      </c>
      <c r="H83" s="7">
        <v>-38028414</v>
      </c>
      <c r="J83" s="130">
        <v>0</v>
      </c>
      <c r="L83" s="6">
        <v>-38028414</v>
      </c>
    </row>
    <row r="84" spans="1:12" ht="6" customHeight="1" x14ac:dyDescent="0.5">
      <c r="A84" s="32"/>
      <c r="B84" s="32"/>
      <c r="C84" s="32"/>
      <c r="D84" s="33"/>
      <c r="F84" s="131"/>
      <c r="H84" s="8"/>
      <c r="J84" s="131"/>
      <c r="L84" s="8"/>
    </row>
    <row r="85" spans="1:12" ht="18.600000000000001" customHeight="1" x14ac:dyDescent="0.5">
      <c r="A85" s="32" t="s">
        <v>204</v>
      </c>
      <c r="B85" s="32"/>
      <c r="C85" s="32"/>
      <c r="D85" s="33"/>
      <c r="F85" s="132">
        <f>SUM(F74:F84)</f>
        <v>-44778096</v>
      </c>
      <c r="H85" s="5">
        <f>SUM(H74:H84)</f>
        <v>54167433</v>
      </c>
      <c r="J85" s="132">
        <f>SUM(J74:J84)</f>
        <v>-56238190</v>
      </c>
      <c r="L85" s="5">
        <f>SUM(L74:L84)</f>
        <v>52775352</v>
      </c>
    </row>
    <row r="86" spans="1:12" ht="18.600000000000001" customHeight="1" x14ac:dyDescent="0.5">
      <c r="A86" s="51"/>
      <c r="B86" s="54"/>
      <c r="C86" s="54"/>
      <c r="D86" s="54"/>
      <c r="F86" s="129"/>
      <c r="H86" s="6"/>
      <c r="J86" s="129"/>
      <c r="L86" s="6"/>
    </row>
    <row r="87" spans="1:12" ht="18.600000000000001" customHeight="1" x14ac:dyDescent="0.5">
      <c r="A87" s="51" t="s">
        <v>161</v>
      </c>
      <c r="B87" s="54"/>
      <c r="C87" s="54"/>
      <c r="D87" s="108"/>
      <c r="F87" s="129">
        <f>SUM(F38,F71,F85)</f>
        <v>-147895621.90000001</v>
      </c>
      <c r="H87" s="6">
        <f>SUM(H38,H71,H85)</f>
        <v>-311879652</v>
      </c>
      <c r="J87" s="129">
        <f>SUM(J38,J71,J85)</f>
        <v>-148173071.90000001</v>
      </c>
      <c r="L87" s="6">
        <f>SUM(L38,L71,L85)</f>
        <v>-334342305</v>
      </c>
    </row>
    <row r="88" spans="1:12" ht="18.600000000000001" customHeight="1" x14ac:dyDescent="0.5">
      <c r="A88" s="54" t="s">
        <v>121</v>
      </c>
      <c r="B88" s="54"/>
      <c r="C88" s="54"/>
      <c r="D88" s="108"/>
      <c r="F88" s="129">
        <v>222531473</v>
      </c>
      <c r="H88" s="6">
        <v>550568129</v>
      </c>
      <c r="J88" s="129">
        <v>203838409</v>
      </c>
      <c r="L88" s="6">
        <v>544186255</v>
      </c>
    </row>
    <row r="89" spans="1:12" ht="6" customHeight="1" x14ac:dyDescent="0.5">
      <c r="A89" s="32"/>
      <c r="B89" s="32"/>
      <c r="C89" s="32"/>
      <c r="D89" s="33"/>
      <c r="F89" s="131"/>
      <c r="H89" s="8"/>
      <c r="J89" s="131"/>
      <c r="L89" s="8"/>
    </row>
    <row r="90" spans="1:12" ht="18.600000000000001" customHeight="1" thickBot="1" x14ac:dyDescent="0.55000000000000004">
      <c r="A90" s="51" t="s">
        <v>122</v>
      </c>
      <c r="B90" s="54"/>
      <c r="C90" s="54"/>
      <c r="D90" s="108"/>
      <c r="F90" s="133">
        <f>SUM(F87:F89)</f>
        <v>74635851.099999994</v>
      </c>
      <c r="H90" s="9">
        <f>SUM(H87:H89)</f>
        <v>238688477</v>
      </c>
      <c r="J90" s="133">
        <f>SUM(J87:J89)</f>
        <v>55665337.099999994</v>
      </c>
      <c r="L90" s="9">
        <f>SUM(L87:L89)</f>
        <v>209843950</v>
      </c>
    </row>
    <row r="91" spans="1:12" ht="18.600000000000001" customHeight="1" thickTop="1" x14ac:dyDescent="0.5">
      <c r="A91" s="34"/>
      <c r="D91" s="109"/>
      <c r="F91" s="10"/>
      <c r="G91" s="110"/>
      <c r="H91" s="10"/>
      <c r="I91" s="110"/>
      <c r="J91" s="10"/>
      <c r="K91" s="110"/>
      <c r="L91" s="10"/>
    </row>
    <row r="92" spans="1:12" ht="23.25" customHeight="1" x14ac:dyDescent="0.5">
      <c r="A92" s="34"/>
      <c r="D92" s="109"/>
      <c r="F92" s="10"/>
      <c r="G92" s="110"/>
      <c r="H92" s="10"/>
      <c r="I92" s="110"/>
      <c r="J92" s="10"/>
      <c r="K92" s="110"/>
      <c r="L92" s="10"/>
    </row>
    <row r="93" spans="1:12" ht="18.600000000000001" customHeight="1" x14ac:dyDescent="0.5">
      <c r="A93" s="34"/>
      <c r="D93" s="109"/>
      <c r="F93" s="10"/>
      <c r="G93" s="110"/>
      <c r="H93" s="10"/>
      <c r="I93" s="110"/>
      <c r="J93" s="10"/>
      <c r="K93" s="110"/>
      <c r="L93" s="10"/>
    </row>
    <row r="94" spans="1:12" ht="18.600000000000001" customHeight="1" x14ac:dyDescent="0.5">
      <c r="A94" s="294" t="s">
        <v>129</v>
      </c>
      <c r="B94" s="294"/>
      <c r="C94" s="294"/>
      <c r="D94" s="294"/>
      <c r="E94" s="294"/>
      <c r="F94" s="294"/>
      <c r="G94" s="294"/>
      <c r="H94" s="294"/>
      <c r="I94" s="294"/>
      <c r="J94" s="294"/>
      <c r="K94" s="294"/>
      <c r="L94" s="294"/>
    </row>
    <row r="95" spans="1:12" ht="18.600000000000001" customHeight="1" x14ac:dyDescent="0.5">
      <c r="A95" s="34"/>
      <c r="D95" s="109"/>
      <c r="F95" s="10"/>
      <c r="G95" s="110"/>
      <c r="H95" s="10"/>
      <c r="I95" s="110"/>
      <c r="J95" s="10"/>
      <c r="K95" s="110"/>
      <c r="L95" s="10"/>
    </row>
    <row r="96" spans="1:12" ht="17.25" customHeight="1" x14ac:dyDescent="0.5">
      <c r="A96" s="34"/>
      <c r="D96" s="109"/>
      <c r="F96" s="10"/>
      <c r="G96" s="110"/>
      <c r="H96" s="10"/>
      <c r="I96" s="110"/>
      <c r="J96" s="10"/>
      <c r="K96" s="110"/>
      <c r="L96" s="10"/>
    </row>
    <row r="97" spans="1:12" ht="22.15" customHeight="1" x14ac:dyDescent="0.5">
      <c r="A97" s="185" t="str">
        <f>+A49</f>
        <v>หมายเหตุประกอบข้อมูลทางการเงินเป็นส่วนหนึ่งของข้อมูลทางการเงินระหว่างกาลนี้</v>
      </c>
      <c r="B97" s="49"/>
      <c r="C97" s="49"/>
      <c r="D97" s="186"/>
      <c r="E97" s="49"/>
      <c r="F97" s="188"/>
      <c r="G97" s="187"/>
      <c r="H97" s="188"/>
      <c r="I97" s="187"/>
      <c r="J97" s="188"/>
      <c r="K97" s="187"/>
      <c r="L97" s="188"/>
    </row>
    <row r="98" spans="1:12" ht="21.75" customHeight="1" x14ac:dyDescent="0.5">
      <c r="A98" s="60" t="str">
        <f>A50</f>
        <v>บริษัท โปรเอ็น คอร์ป จำกัด (มหาชน)</v>
      </c>
      <c r="B98" s="32"/>
      <c r="C98" s="32"/>
      <c r="D98" s="32"/>
      <c r="J98" s="6"/>
      <c r="L98" s="6"/>
    </row>
    <row r="99" spans="1:12" ht="21.75" customHeight="1" x14ac:dyDescent="0.5">
      <c r="A99" s="51" t="s">
        <v>111</v>
      </c>
      <c r="B99" s="32"/>
      <c r="C99" s="32"/>
      <c r="D99" s="32"/>
      <c r="J99" s="6"/>
      <c r="L99" s="6"/>
    </row>
    <row r="100" spans="1:12" ht="21.75" customHeight="1" x14ac:dyDescent="0.5">
      <c r="A100" s="52" t="str">
        <f>+A3</f>
        <v>สำหรับรอบระยะเวลาหกเดือนสิ้นสุดวันที่ 30 มิถุนายน พ.ศ. 2567</v>
      </c>
      <c r="B100" s="55"/>
      <c r="C100" s="55"/>
      <c r="D100" s="55"/>
      <c r="E100" s="49"/>
      <c r="F100" s="49"/>
      <c r="G100" s="49"/>
      <c r="H100" s="49"/>
      <c r="I100" s="49"/>
      <c r="J100" s="5"/>
      <c r="K100" s="49"/>
      <c r="L100" s="5"/>
    </row>
    <row r="101" spans="1:12" ht="21.75" customHeight="1" x14ac:dyDescent="0.5">
      <c r="A101" s="53"/>
      <c r="B101" s="32"/>
      <c r="C101" s="32"/>
      <c r="D101" s="32"/>
      <c r="J101" s="6"/>
      <c r="L101" s="6"/>
    </row>
    <row r="102" spans="1:12" ht="21.75" customHeight="1" x14ac:dyDescent="0.5">
      <c r="A102" s="56"/>
      <c r="B102" s="56"/>
      <c r="C102" s="56"/>
      <c r="D102" s="56"/>
      <c r="E102" s="106"/>
      <c r="F102" s="292" t="s">
        <v>50</v>
      </c>
      <c r="G102" s="292"/>
      <c r="H102" s="292"/>
      <c r="I102" s="70"/>
      <c r="J102" s="292" t="s">
        <v>51</v>
      </c>
      <c r="K102" s="292"/>
      <c r="L102" s="292"/>
    </row>
    <row r="103" spans="1:12" ht="21.75" customHeight="1" x14ac:dyDescent="0.5">
      <c r="A103" s="56"/>
      <c r="B103" s="56"/>
      <c r="C103" s="56"/>
      <c r="D103" s="56"/>
      <c r="E103" s="106"/>
      <c r="F103" s="50" t="s">
        <v>134</v>
      </c>
      <c r="G103" s="70"/>
      <c r="H103" s="50" t="s">
        <v>134</v>
      </c>
      <c r="I103" s="70"/>
      <c r="J103" s="50" t="s">
        <v>134</v>
      </c>
      <c r="K103" s="70"/>
      <c r="L103" s="50" t="s">
        <v>134</v>
      </c>
    </row>
    <row r="104" spans="1:12" ht="21.75" customHeight="1" x14ac:dyDescent="0.5">
      <c r="A104" s="32"/>
      <c r="B104" s="32"/>
      <c r="C104" s="32"/>
      <c r="E104" s="107"/>
      <c r="F104" s="13" t="s">
        <v>169</v>
      </c>
      <c r="G104" s="68"/>
      <c r="H104" s="13" t="s">
        <v>141</v>
      </c>
      <c r="I104" s="13"/>
      <c r="J104" s="13" t="s">
        <v>169</v>
      </c>
      <c r="K104" s="68"/>
      <c r="L104" s="13" t="s">
        <v>141</v>
      </c>
    </row>
    <row r="105" spans="1:12" ht="21.75" customHeight="1" x14ac:dyDescent="0.5">
      <c r="A105" s="32"/>
      <c r="B105" s="32"/>
      <c r="C105" s="32"/>
      <c r="E105" s="107"/>
      <c r="F105" s="39" t="s">
        <v>3</v>
      </c>
      <c r="G105" s="35"/>
      <c r="H105" s="39" t="s">
        <v>3</v>
      </c>
      <c r="I105" s="46"/>
      <c r="J105" s="39" t="s">
        <v>3</v>
      </c>
      <c r="K105" s="46"/>
      <c r="L105" s="39" t="s">
        <v>3</v>
      </c>
    </row>
    <row r="106" spans="1:12" ht="18.600000000000001" customHeight="1" x14ac:dyDescent="0.5">
      <c r="A106" s="34"/>
      <c r="D106" s="109"/>
      <c r="F106" s="134"/>
      <c r="G106" s="110"/>
      <c r="H106" s="10"/>
      <c r="I106" s="110"/>
      <c r="J106" s="134"/>
      <c r="K106" s="110"/>
      <c r="L106" s="10"/>
    </row>
    <row r="107" spans="1:12" ht="18.600000000000001" customHeight="1" x14ac:dyDescent="0.5">
      <c r="A107" s="58" t="s">
        <v>6</v>
      </c>
      <c r="D107" s="109"/>
      <c r="F107" s="134"/>
      <c r="G107" s="110"/>
      <c r="H107" s="10"/>
      <c r="I107" s="110"/>
      <c r="J107" s="134"/>
      <c r="K107" s="110"/>
      <c r="L107" s="10"/>
    </row>
    <row r="108" spans="1:12" ht="18.600000000000001" customHeight="1" x14ac:dyDescent="0.5">
      <c r="A108" s="34" t="s">
        <v>6</v>
      </c>
      <c r="D108" s="109"/>
      <c r="F108" s="129">
        <v>90431008</v>
      </c>
      <c r="H108" s="6">
        <v>238688477</v>
      </c>
      <c r="J108" s="129">
        <v>68832750</v>
      </c>
      <c r="L108" s="6">
        <v>209843950</v>
      </c>
    </row>
    <row r="109" spans="1:12" ht="18.600000000000001" customHeight="1" x14ac:dyDescent="0.5">
      <c r="A109" s="34" t="s">
        <v>123</v>
      </c>
      <c r="D109" s="109"/>
      <c r="F109" s="132">
        <v>-15795157</v>
      </c>
      <c r="H109" s="5">
        <v>0</v>
      </c>
      <c r="J109" s="132">
        <v>-13167413</v>
      </c>
      <c r="L109" s="5">
        <v>0</v>
      </c>
    </row>
    <row r="110" spans="1:12" ht="18.600000000000001" customHeight="1" x14ac:dyDescent="0.5">
      <c r="A110" s="34"/>
      <c r="D110" s="109"/>
      <c r="F110" s="129"/>
      <c r="G110" s="111"/>
      <c r="H110" s="6"/>
      <c r="I110" s="111"/>
      <c r="J110" s="129"/>
      <c r="K110" s="111"/>
      <c r="L110" s="6"/>
    </row>
    <row r="111" spans="1:12" ht="18.600000000000001" customHeight="1" thickBot="1" x14ac:dyDescent="0.55000000000000004">
      <c r="A111" s="34"/>
      <c r="D111" s="109"/>
      <c r="F111" s="133">
        <f>SUM(F108:F110)</f>
        <v>74635851</v>
      </c>
      <c r="H111" s="9">
        <f>SUM(H108:H110)</f>
        <v>238688477</v>
      </c>
      <c r="J111" s="133">
        <f>SUM(J108:J110)</f>
        <v>55665337</v>
      </c>
      <c r="L111" s="9">
        <f>SUM(L108:L110)</f>
        <v>209843950</v>
      </c>
    </row>
    <row r="112" spans="1:12" ht="18.600000000000001" customHeight="1" thickTop="1" x14ac:dyDescent="0.5">
      <c r="A112" s="34"/>
      <c r="D112" s="109"/>
      <c r="F112" s="134"/>
      <c r="G112" s="110"/>
      <c r="H112" s="10"/>
      <c r="I112" s="110"/>
      <c r="J112" s="134"/>
      <c r="K112" s="110"/>
      <c r="L112" s="10"/>
    </row>
    <row r="113" spans="1:12" ht="18.600000000000001" customHeight="1" x14ac:dyDescent="0.5">
      <c r="A113" s="53" t="s">
        <v>124</v>
      </c>
      <c r="B113" s="32"/>
      <c r="C113" s="32"/>
      <c r="D113" s="33"/>
      <c r="F113" s="135"/>
      <c r="J113" s="135"/>
      <c r="L113" s="31"/>
    </row>
    <row r="114" spans="1:12" ht="18.600000000000001" customHeight="1" x14ac:dyDescent="0.5">
      <c r="A114" s="53"/>
      <c r="B114" s="32"/>
      <c r="C114" s="32"/>
      <c r="D114" s="33"/>
      <c r="F114" s="129"/>
      <c r="H114" s="6"/>
      <c r="J114" s="129"/>
      <c r="L114" s="6"/>
    </row>
    <row r="115" spans="1:12" ht="18.600000000000001" customHeight="1" x14ac:dyDescent="0.5">
      <c r="A115" s="34" t="s">
        <v>167</v>
      </c>
      <c r="D115" s="109"/>
      <c r="F115" s="129">
        <v>24442268</v>
      </c>
      <c r="G115" s="110"/>
      <c r="H115" s="6">
        <v>8550667</v>
      </c>
      <c r="I115" s="110"/>
      <c r="J115" s="129">
        <v>24442268</v>
      </c>
      <c r="K115" s="110"/>
      <c r="L115" s="6">
        <v>6742566</v>
      </c>
    </row>
    <row r="116" spans="1:12" ht="18.600000000000001" customHeight="1" x14ac:dyDescent="0.5">
      <c r="A116" s="34" t="s">
        <v>139</v>
      </c>
      <c r="D116" s="109"/>
      <c r="F116" s="129">
        <v>400180</v>
      </c>
      <c r="G116" s="110"/>
      <c r="H116" s="6">
        <v>2463471</v>
      </c>
      <c r="I116" s="110"/>
      <c r="J116" s="129">
        <v>400180</v>
      </c>
      <c r="K116" s="110"/>
      <c r="L116" s="6">
        <v>2463471</v>
      </c>
    </row>
    <row r="117" spans="1:12" ht="18.600000000000001" customHeight="1" x14ac:dyDescent="0.5">
      <c r="A117" s="34" t="s">
        <v>218</v>
      </c>
      <c r="D117" s="109"/>
      <c r="F117" s="129"/>
      <c r="G117" s="110"/>
      <c r="H117" s="6"/>
      <c r="I117" s="110"/>
      <c r="J117" s="129"/>
      <c r="K117" s="110"/>
      <c r="L117" s="11"/>
    </row>
    <row r="118" spans="1:12" ht="18.600000000000001" customHeight="1" x14ac:dyDescent="0.5">
      <c r="A118" s="34"/>
      <c r="B118" s="31" t="s">
        <v>219</v>
      </c>
      <c r="D118" s="109"/>
      <c r="F118" s="129">
        <v>370400</v>
      </c>
      <c r="G118" s="110"/>
      <c r="H118" s="6">
        <v>25040000</v>
      </c>
      <c r="I118" s="110"/>
      <c r="J118" s="129">
        <v>370400</v>
      </c>
      <c r="K118" s="110"/>
      <c r="L118" s="11">
        <v>25040000</v>
      </c>
    </row>
    <row r="119" spans="1:12" ht="18.600000000000001" customHeight="1" x14ac:dyDescent="0.5">
      <c r="A119" s="34"/>
      <c r="D119" s="109"/>
      <c r="F119" s="6"/>
      <c r="G119" s="110"/>
      <c r="H119" s="6"/>
      <c r="I119" s="110"/>
      <c r="J119" s="11"/>
      <c r="K119" s="110"/>
      <c r="L119" s="11"/>
    </row>
    <row r="120" spans="1:12" ht="18.600000000000001" customHeight="1" x14ac:dyDescent="0.5">
      <c r="A120" s="34"/>
      <c r="D120" s="109"/>
      <c r="F120" s="6"/>
      <c r="G120" s="110"/>
      <c r="H120" s="6"/>
      <c r="I120" s="110"/>
      <c r="J120" s="11"/>
      <c r="K120" s="110"/>
      <c r="L120" s="11"/>
    </row>
    <row r="121" spans="1:12" ht="18.600000000000001" customHeight="1" x14ac:dyDescent="0.5">
      <c r="A121" s="34"/>
      <c r="D121" s="109"/>
      <c r="F121" s="6"/>
      <c r="G121" s="110"/>
      <c r="H121" s="6"/>
      <c r="I121" s="110"/>
      <c r="J121" s="11"/>
      <c r="K121" s="110"/>
      <c r="L121" s="11"/>
    </row>
    <row r="122" spans="1:12" ht="18.600000000000001" customHeight="1" x14ac:dyDescent="0.5">
      <c r="A122" s="34"/>
      <c r="D122" s="109"/>
      <c r="F122" s="6"/>
      <c r="G122" s="110"/>
      <c r="H122" s="6"/>
      <c r="I122" s="110"/>
      <c r="J122" s="11"/>
      <c r="K122" s="110"/>
      <c r="L122" s="11"/>
    </row>
    <row r="123" spans="1:12" ht="18.600000000000001" customHeight="1" x14ac:dyDescent="0.5">
      <c r="A123" s="34"/>
      <c r="D123" s="109"/>
      <c r="F123" s="6"/>
      <c r="G123" s="110"/>
      <c r="H123" s="6"/>
      <c r="I123" s="110"/>
      <c r="J123" s="11"/>
      <c r="K123" s="110"/>
      <c r="L123" s="11"/>
    </row>
    <row r="124" spans="1:12" ht="18.600000000000001" customHeight="1" x14ac:dyDescent="0.5">
      <c r="A124" s="34"/>
      <c r="D124" s="109"/>
      <c r="F124" s="6"/>
      <c r="G124" s="110"/>
      <c r="H124" s="6"/>
      <c r="I124" s="110"/>
      <c r="J124" s="11"/>
      <c r="K124" s="110"/>
      <c r="L124" s="11"/>
    </row>
    <row r="125" spans="1:12" ht="18.600000000000001" customHeight="1" x14ac:dyDescent="0.5">
      <c r="A125" s="34"/>
      <c r="D125" s="109"/>
      <c r="F125" s="6"/>
      <c r="G125" s="110"/>
      <c r="H125" s="6"/>
      <c r="I125" s="110"/>
      <c r="J125" s="11"/>
      <c r="K125" s="110"/>
      <c r="L125" s="11"/>
    </row>
    <row r="126" spans="1:12" ht="18.600000000000001" customHeight="1" x14ac:dyDescent="0.5">
      <c r="A126" s="34"/>
      <c r="D126" s="109"/>
      <c r="F126" s="6"/>
      <c r="G126" s="110"/>
      <c r="H126" s="6"/>
      <c r="I126" s="110"/>
      <c r="J126" s="11"/>
      <c r="K126" s="110"/>
      <c r="L126" s="11"/>
    </row>
    <row r="127" spans="1:12" ht="18.600000000000001" customHeight="1" x14ac:dyDescent="0.5">
      <c r="A127" s="34"/>
      <c r="D127" s="109"/>
      <c r="F127" s="6"/>
      <c r="G127" s="110"/>
      <c r="H127" s="6"/>
      <c r="I127" s="110"/>
      <c r="J127" s="11"/>
      <c r="K127" s="110"/>
      <c r="L127" s="11"/>
    </row>
    <row r="128" spans="1:12" ht="18.600000000000001" customHeight="1" x14ac:dyDescent="0.5">
      <c r="A128" s="34"/>
      <c r="D128" s="109"/>
      <c r="F128" s="6"/>
      <c r="G128" s="110"/>
      <c r="H128" s="6"/>
      <c r="I128" s="110"/>
      <c r="J128" s="11"/>
      <c r="K128" s="110"/>
      <c r="L128" s="11"/>
    </row>
    <row r="129" spans="1:12" ht="18.600000000000001" customHeight="1" x14ac:dyDescent="0.5">
      <c r="A129" s="34"/>
      <c r="D129" s="109"/>
      <c r="F129" s="6"/>
      <c r="G129" s="110"/>
      <c r="H129" s="6"/>
      <c r="I129" s="110"/>
      <c r="J129" s="11"/>
      <c r="K129" s="110"/>
      <c r="L129" s="11"/>
    </row>
    <row r="130" spans="1:12" ht="18.600000000000001" customHeight="1" x14ac:dyDescent="0.5">
      <c r="A130" s="34"/>
      <c r="D130" s="109"/>
      <c r="F130" s="6"/>
      <c r="G130" s="110"/>
      <c r="H130" s="6"/>
      <c r="I130" s="110"/>
      <c r="J130" s="11"/>
      <c r="K130" s="110"/>
      <c r="L130" s="11"/>
    </row>
    <row r="131" spans="1:12" ht="18.600000000000001" customHeight="1" x14ac:dyDescent="0.5">
      <c r="A131" s="34"/>
      <c r="D131" s="109"/>
      <c r="F131" s="6"/>
      <c r="G131" s="110"/>
      <c r="H131" s="6"/>
      <c r="I131" s="110"/>
      <c r="J131" s="11"/>
      <c r="K131" s="110"/>
      <c r="L131" s="11"/>
    </row>
    <row r="132" spans="1:12" ht="18.600000000000001" customHeight="1" x14ac:dyDescent="0.5">
      <c r="A132" s="34"/>
      <c r="D132" s="109"/>
      <c r="F132" s="6"/>
      <c r="G132" s="110"/>
      <c r="H132" s="6"/>
      <c r="I132" s="110"/>
      <c r="J132" s="11"/>
      <c r="K132" s="110"/>
      <c r="L132" s="11"/>
    </row>
    <row r="133" spans="1:12" ht="18.600000000000001" customHeight="1" x14ac:dyDescent="0.5">
      <c r="A133" s="34"/>
      <c r="D133" s="109"/>
      <c r="F133" s="6"/>
      <c r="G133" s="110"/>
      <c r="H133" s="6"/>
      <c r="I133" s="110"/>
      <c r="J133" s="11"/>
      <c r="K133" s="110"/>
      <c r="L133" s="11"/>
    </row>
    <row r="134" spans="1:12" ht="18.600000000000001" customHeight="1" x14ac:dyDescent="0.5">
      <c r="A134" s="34"/>
      <c r="D134" s="109"/>
      <c r="F134" s="6"/>
      <c r="G134" s="110"/>
      <c r="H134" s="6"/>
      <c r="I134" s="110"/>
      <c r="J134" s="11"/>
      <c r="K134" s="110"/>
      <c r="L134" s="11"/>
    </row>
    <row r="135" spans="1:12" ht="18.600000000000001" customHeight="1" x14ac:dyDescent="0.5">
      <c r="A135" s="34"/>
      <c r="D135" s="109"/>
      <c r="F135" s="6"/>
      <c r="G135" s="110"/>
      <c r="H135" s="6"/>
      <c r="I135" s="110"/>
      <c r="J135" s="11"/>
      <c r="K135" s="110"/>
      <c r="L135" s="11"/>
    </row>
    <row r="136" spans="1:12" ht="18.600000000000001" customHeight="1" x14ac:dyDescent="0.5">
      <c r="A136" s="34"/>
      <c r="D136" s="109"/>
      <c r="F136" s="6"/>
      <c r="G136" s="110"/>
      <c r="H136" s="6"/>
      <c r="I136" s="110"/>
      <c r="J136" s="11"/>
      <c r="K136" s="110"/>
      <c r="L136" s="11"/>
    </row>
    <row r="137" spans="1:12" ht="18.600000000000001" customHeight="1" x14ac:dyDescent="0.5">
      <c r="A137" s="34"/>
      <c r="D137" s="109"/>
      <c r="F137" s="6"/>
      <c r="G137" s="110"/>
      <c r="H137" s="6"/>
      <c r="I137" s="110"/>
      <c r="J137" s="11"/>
      <c r="K137" s="110"/>
      <c r="L137" s="11"/>
    </row>
    <row r="138" spans="1:12" ht="24" customHeight="1" x14ac:dyDescent="0.5">
      <c r="A138" s="34"/>
      <c r="D138" s="109"/>
      <c r="F138" s="6"/>
      <c r="G138" s="110"/>
      <c r="H138" s="6"/>
      <c r="I138" s="110"/>
      <c r="J138" s="11"/>
      <c r="K138" s="110"/>
      <c r="L138" s="11"/>
    </row>
    <row r="139" spans="1:12" ht="18.600000000000001" customHeight="1" x14ac:dyDescent="0.5">
      <c r="A139" s="34"/>
      <c r="D139" s="109"/>
      <c r="F139" s="6"/>
      <c r="G139" s="110"/>
      <c r="H139" s="6"/>
      <c r="I139" s="110"/>
      <c r="J139" s="11"/>
      <c r="K139" s="110"/>
      <c r="L139" s="11"/>
    </row>
    <row r="140" spans="1:12" ht="3.75" customHeight="1" x14ac:dyDescent="0.5">
      <c r="A140" s="34"/>
      <c r="D140" s="109"/>
      <c r="F140" s="6"/>
      <c r="G140" s="110"/>
      <c r="H140" s="6"/>
      <c r="I140" s="110"/>
      <c r="J140" s="11"/>
      <c r="K140" s="110"/>
      <c r="L140" s="11"/>
    </row>
    <row r="141" spans="1:12" ht="18.600000000000001" customHeight="1" x14ac:dyDescent="0.5">
      <c r="A141" s="294" t="s">
        <v>129</v>
      </c>
      <c r="B141" s="294"/>
      <c r="C141" s="294"/>
      <c r="D141" s="294"/>
      <c r="E141" s="294"/>
      <c r="F141" s="294"/>
      <c r="G141" s="294"/>
      <c r="H141" s="294"/>
      <c r="I141" s="294"/>
      <c r="J141" s="294"/>
      <c r="K141" s="294"/>
      <c r="L141" s="294"/>
    </row>
    <row r="142" spans="1:12" ht="18.600000000000001" customHeight="1" x14ac:dyDescent="0.5">
      <c r="A142" s="282"/>
      <c r="B142" s="282"/>
      <c r="C142" s="282"/>
      <c r="D142" s="282"/>
      <c r="E142" s="282"/>
      <c r="F142" s="282"/>
      <c r="G142" s="282"/>
      <c r="H142" s="282"/>
      <c r="I142" s="282"/>
      <c r="J142" s="282"/>
      <c r="K142" s="282"/>
      <c r="L142" s="282"/>
    </row>
    <row r="143" spans="1:12" ht="17.25" customHeight="1" x14ac:dyDescent="0.5">
      <c r="A143" s="282"/>
      <c r="B143" s="282"/>
      <c r="C143" s="282"/>
      <c r="D143" s="282"/>
      <c r="E143" s="282"/>
      <c r="F143" s="282"/>
      <c r="G143" s="282"/>
      <c r="H143" s="282"/>
      <c r="I143" s="282"/>
      <c r="J143" s="282"/>
      <c r="K143" s="282"/>
      <c r="L143" s="282"/>
    </row>
    <row r="144" spans="1:12" ht="22.15" customHeight="1" x14ac:dyDescent="0.5">
      <c r="A144" s="59" t="str">
        <f>'T8'!A35</f>
        <v>หมายเหตุประกอบข้อมูลทางการเงินเป็นส่วนหนึ่งของข้อมูลทางการเงินระหว่างกาลนี้</v>
      </c>
      <c r="B144" s="49"/>
      <c r="C144" s="49"/>
      <c r="D144" s="49"/>
      <c r="E144" s="49"/>
      <c r="F144" s="49"/>
      <c r="G144" s="49"/>
      <c r="H144" s="49"/>
      <c r="I144" s="49"/>
      <c r="J144" s="12"/>
      <c r="K144" s="49"/>
      <c r="L144" s="12"/>
    </row>
  </sheetData>
  <mergeCells count="9">
    <mergeCell ref="A141:L141"/>
    <mergeCell ref="F5:H5"/>
    <mergeCell ref="J5:L5"/>
    <mergeCell ref="F54:H54"/>
    <mergeCell ref="J54:L54"/>
    <mergeCell ref="A45:L45"/>
    <mergeCell ref="F102:H102"/>
    <mergeCell ref="J102:L102"/>
    <mergeCell ref="A94:L94"/>
  </mergeCells>
  <pageMargins left="0.8" right="0.5" top="0.5" bottom="0.6" header="0.49" footer="0.4"/>
  <pageSetup paperSize="9" scale="90" firstPageNumber="9" fitToHeight="0" orientation="portrait" useFirstPageNumber="1" horizontalDpi="1200" verticalDpi="1200" r:id="rId1"/>
  <headerFooter>
    <oddFooter>&amp;R&amp;"Browallia New,Regular"&amp;13&amp;P</oddFooter>
  </headerFooter>
  <rowBreaks count="2" manualBreakCount="2">
    <brk id="49" max="16383" man="1"/>
    <brk id="9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TH 2-4</vt:lpstr>
      <vt:lpstr>T 5 (3M)</vt:lpstr>
      <vt:lpstr>T6 (6M)</vt:lpstr>
      <vt:lpstr>T 7 conso</vt:lpstr>
      <vt:lpstr>T8</vt:lpstr>
      <vt:lpstr>T9-11</vt:lpstr>
      <vt:lpstr>'T 5 (3M)'!Print_Area</vt:lpstr>
      <vt:lpstr>'T 7 conso'!Print_Area</vt:lpstr>
      <vt:lpstr>'T6 (6M)'!Print_Area</vt:lpstr>
      <vt:lpstr>'T8'!Print_Area</vt:lpstr>
      <vt:lpstr>'T9-11'!Print_Area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Chonticha Ketngam</dc:creator>
  <cp:lastModifiedBy>Kodchawan Srikaewpraphan (TH)</cp:lastModifiedBy>
  <cp:lastPrinted>2024-08-08T09:30:43Z</cp:lastPrinted>
  <dcterms:created xsi:type="dcterms:W3CDTF">2021-05-10T08:11:29Z</dcterms:created>
  <dcterms:modified xsi:type="dcterms:W3CDTF">2024-08-08T09:31:48Z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YPE" linkTarget="PROP_TYPE">
    <vt:r8>0</vt:r8>
  </property>
</Properties>
</file>