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ABAS-Listed\PROEN Crop Public Company Limited\PROEN Corp Public (Proimage Enginee)_Dec2024 (NWJ)\PROEN Corp Public (Proimage Enginee)_Dec2024 (NWJ)\"/>
    </mc:Choice>
  </mc:AlternateContent>
  <xr:revisionPtr revIDLastSave="0" documentId="8_{4257E6C2-CF16-4482-A49B-8E1FA7E67B33}" xr6:coauthVersionLast="47" xr6:coauthVersionMax="47" xr10:uidLastSave="{00000000-0000-0000-0000-000000000000}"/>
  <bookViews>
    <workbookView xWindow="-120" yWindow="-120" windowWidth="21840" windowHeight="13020" firstSheet="4" activeTab="4" xr2:uid="{32FB6063-ABAD-4DCA-8888-55A1BED4C136}"/>
  </bookViews>
  <sheets>
    <sheet name="T 6-8" sheetId="1" r:id="rId1"/>
    <sheet name="T 9-10" sheetId="2" r:id="rId2"/>
    <sheet name="T 11" sheetId="3" r:id="rId3"/>
    <sheet name="T 12" sheetId="4" r:id="rId4"/>
    <sheet name="T 13-15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123Graph_D" localSheetId="4" hidden="1">[1]A!#REF!</definedName>
    <definedName name="__123Graph_D" localSheetId="0" hidden="1">[1]A!#REF!</definedName>
    <definedName name="__123Graph_D" localSheetId="1" hidden="1">[1]A!#REF!</definedName>
    <definedName name="__123Graph_D" hidden="1">[1]A!#REF!</definedName>
    <definedName name="__f2" hidden="1">{#N/A,#N/A,FALSE,"COVER1.XLS ";#N/A,#N/A,FALSE,"RACT1.XLS";#N/A,#N/A,FALSE,"RACT2.XLS";#N/A,#N/A,FALSE,"ECCMP";#N/A,#N/A,FALSE,"WELDER.XLS"}</definedName>
    <definedName name="__IntlFixup" hidden="1">TRUE</definedName>
    <definedName name="__kvs1" hidden="1">{#N/A,#N/A,FALSE,"COVER1.XLS ";#N/A,#N/A,FALSE,"RACT1.XLS";#N/A,#N/A,FALSE,"RACT2.XLS";#N/A,#N/A,FALSE,"ECCMP";#N/A,#N/A,FALSE,"WELDER.XLS"}</definedName>
    <definedName name="__kvs2" hidden="1">{#N/A,#N/A,FALSE,"COVER1.XLS ";#N/A,#N/A,FALSE,"RACT1.XLS";#N/A,#N/A,FALSE,"RACT2.XLS";#N/A,#N/A,FALSE,"ECCMP";#N/A,#N/A,FALSE,"WELDER.XLS"}</definedName>
    <definedName name="__KVS3" hidden="1">{#N/A,#N/A,FALSE,"COVER1.XLS ";#N/A,#N/A,FALSE,"RACT1.XLS";#N/A,#N/A,FALSE,"RACT2.XLS";#N/A,#N/A,FALSE,"ECCMP";#N/A,#N/A,FALSE,"WELDER.XLS"}</definedName>
    <definedName name="__kvs5" hidden="1">{#N/A,#N/A,FALSE,"COVER.XLS";#N/A,#N/A,FALSE,"RACT1.XLS";#N/A,#N/A,FALSE,"RACT2.XLS";#N/A,#N/A,FALSE,"ECCMP";#N/A,#N/A,FALSE,"WELDER.XLS"}</definedName>
    <definedName name="__kvs8" hidden="1">{#N/A,#N/A,FALSE,"COVER1.XLS ";#N/A,#N/A,FALSE,"RACT1.XLS";#N/A,#N/A,FALSE,"RACT2.XLS";#N/A,#N/A,FALSE,"ECCMP";#N/A,#N/A,FALSE,"WELDER.XLS"}</definedName>
    <definedName name="__lk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MB2" hidden="1">{#N/A,#N/A,FALSE,"COVER.XLS";#N/A,#N/A,FALSE,"RACT1.XLS";#N/A,#N/A,FALSE,"RACT2.XLS";#N/A,#N/A,FALSE,"ECCMP";#N/A,#N/A,FALSE,"WELDER.XLS"}</definedName>
    <definedName name="__tr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TR2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1_0_0Cwvu.GREY_A" hidden="1">[2]TargIS!#REF!</definedName>
    <definedName name="_11_0_0Cwvu.GREY_A" hidden="1">[3]TargIS!#REF!</definedName>
    <definedName name="_12_0_0Cwvu.GREY_A" hidden="1">[4]TargIS!#REF!</definedName>
    <definedName name="_16_0_0Cwvu.GREY_A" hidden="1">[3]TargIS!#REF!</definedName>
    <definedName name="_1Table2_" hidden="1">[5]BEV!#REF!</definedName>
    <definedName name="_2_0_Table2_" hidden="1">[5]BEV!#REF!</definedName>
    <definedName name="_3S" hidden="1">[6]FINANCIALS!#REF!</definedName>
    <definedName name="_4Table2_" hidden="1">[5]BEV!#REF!</definedName>
    <definedName name="_5Table2_" hidden="1">[5]BEV!#REF!</definedName>
    <definedName name="_6_0_S" hidden="1">[6]FINANCIALS!#REF!</definedName>
    <definedName name="_7_0_Table2_" hidden="1">[5]BEV!#REF!</definedName>
    <definedName name="_8_0_Table2_" hidden="1">[5]BEV!#REF!</definedName>
    <definedName name="_Dist_Values" hidden="1">#REF!</definedName>
    <definedName name="_f2" hidden="1">{#N/A,#N/A,FALSE,"COVER1.XLS ";#N/A,#N/A,FALSE,"RACT1.XLS";#N/A,#N/A,FALSE,"RACT2.XLS";#N/A,#N/A,FALSE,"ECCMP";#N/A,#N/A,FALSE,"WELDER.XLS"}</definedName>
    <definedName name="_Fill" hidden="1">#REF!</definedName>
    <definedName name="_xlnm._FilterDatabase" hidden="1">#REF!</definedName>
    <definedName name="_Key1" hidden="1">#REF!</definedName>
    <definedName name="_Key2" hidden="1">#REF!</definedName>
    <definedName name="_key3" hidden="1">#REF!</definedName>
    <definedName name="_KO2" hidden="1">#REF!</definedName>
    <definedName name="_kvs1" hidden="1">{#N/A,#N/A,FALSE,"COVER1.XLS ";#N/A,#N/A,FALSE,"RACT1.XLS";#N/A,#N/A,FALSE,"RACT2.XLS";#N/A,#N/A,FALSE,"ECCMP";#N/A,#N/A,FALSE,"WELDER.XLS"}</definedName>
    <definedName name="_kvs2" hidden="1">{#N/A,#N/A,FALSE,"COVER1.XLS ";#N/A,#N/A,FALSE,"RACT1.XLS";#N/A,#N/A,FALSE,"RACT2.XLS";#N/A,#N/A,FALSE,"ECCMP";#N/A,#N/A,FALSE,"WELDER.XLS"}</definedName>
    <definedName name="_KVS3" hidden="1">{#N/A,#N/A,FALSE,"COVER1.XLS ";#N/A,#N/A,FALSE,"RACT1.XLS";#N/A,#N/A,FALSE,"RACT2.XLS";#N/A,#N/A,FALSE,"ECCMP";#N/A,#N/A,FALSE,"WELDER.XLS"}</definedName>
    <definedName name="_kvs5" hidden="1">{#N/A,#N/A,FALSE,"COVER.XLS";#N/A,#N/A,FALSE,"RACT1.XLS";#N/A,#N/A,FALSE,"RACT2.XLS";#N/A,#N/A,FALSE,"ECCMP";#N/A,#N/A,FALSE,"WELDER.XLS"}</definedName>
    <definedName name="_kvs8" hidden="1">{#N/A,#N/A,FALSE,"COVER1.XLS ";#N/A,#N/A,FALSE,"RACT1.XLS";#N/A,#N/A,FALSE,"RACT2.XLS";#N/A,#N/A,FALSE,"ECCMP";#N/A,#N/A,FALSE,"WELDER.XLS"}</definedName>
    <definedName name="_lk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MB2" hidden="1">{#N/A,#N/A,FALSE,"COVER.XLS";#N/A,#N/A,FALSE,"RACT1.XLS";#N/A,#N/A,FALSE,"RACT2.XLS";#N/A,#N/A,FALSE,"ECCMP";#N/A,#N/A,FALSE,"WELDER.XLS"}</definedName>
    <definedName name="_Order1" hidden="1">255</definedName>
    <definedName name="_Order2" hidden="1">0</definedName>
    <definedName name="_Parse_In" hidden="1">#REF!</definedName>
    <definedName name="_Parse_Out" hidden="1">[7]total!#REF!</definedName>
    <definedName name="_Sort" hidden="1">#REF!</definedName>
    <definedName name="_Table1_In1" hidden="1">[8]TargDCF!#REF!</definedName>
    <definedName name="_Table1_Out" hidden="1">[8]TargDCF!#REF!</definedName>
    <definedName name="_Table2_In1" hidden="1">[8]TargDCF!#REF!</definedName>
    <definedName name="_Table2_In2" hidden="1">#REF!</definedName>
    <definedName name="_Table2_Out" hidden="1">#REF!</definedName>
    <definedName name="_tr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TR2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aaaaa" hidden="1">#REF!</definedName>
    <definedName name="aaaaaaa" hidden="1">#REF!</definedName>
    <definedName name="aaaaaaaaaaaaaaaaaaaaaaaaaaaaaaaaaaaa" hidden="1">{#N/A,#N/A,FALSE,"COVER.XLS";#N/A,#N/A,FALSE,"RACT1.XLS";#N/A,#N/A,FALSE,"RACT2.XLS";#N/A,#N/A,FALSE,"ECCMP";#N/A,#N/A,FALSE,"WELDER.XLS"}</definedName>
    <definedName name="adg" hidden="1">[3]TargIS!#REF!</definedName>
    <definedName name="aefr" hidden="1">{#N/A,#N/A,FALSE,"COVER1.XLS ";#N/A,#N/A,FALSE,"RACT1.XLS";#N/A,#N/A,FALSE,"RACT2.XLS";#N/A,#N/A,FALSE,"ECCMP";#N/A,#N/A,FALSE,"WELDER.XLS"}</definedName>
    <definedName name="af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fjk" hidden="1">{#N/A,#N/A,FALSE,"COVER1.XLS ";#N/A,#N/A,FALSE,"RACT1.XLS";#N/A,#N/A,FALSE,"RACT2.XLS";#N/A,#N/A,FALSE,"ECCMP";#N/A,#N/A,FALSE,"WELDER.XLS"}</definedName>
    <definedName name="ake" hidden="1">#REF!</definedName>
    <definedName name="arfed" hidden="1">{#N/A,#N/A,FALSE,"COVER1.XLS ";#N/A,#N/A,FALSE,"RACT1.XLS";#N/A,#N/A,FALSE,"RACT2.XLS";#N/A,#N/A,FALSE,"ECCMP";#N/A,#N/A,FALSE,"WELDER.XLS"}</definedName>
    <definedName name="AS2DocOpenMode" hidden="1">"AS2DocumentEdit"</definedName>
    <definedName name="AS2StaticLS" hidden="1">#REF!</definedName>
    <definedName name="AS2TickmarkLS" hidden="1">#REF!</definedName>
    <definedName name="asddd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sglflflf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ss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1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d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uraStyleDefaultsReset" hidden="1">#N/A</definedName>
    <definedName name="BB" localSheetId="4" hidden="1">{"'Eng (page2)'!$A$1:$D$52"}</definedName>
    <definedName name="BB" localSheetId="0" hidden="1">{"'Eng (page2)'!$A$1:$D$52"}</definedName>
    <definedName name="BB" localSheetId="1" hidden="1">{"'Eng (page2)'!$A$1:$D$52"}</definedName>
    <definedName name="BB" hidden="1">{"'Eng (page2)'!$A$1:$D$52"}</definedName>
    <definedName name="bill123" hidden="1">{#N/A,#N/A,FALSE,"COVER.XLS";#N/A,#N/A,FALSE,"RACT1.XLS";#N/A,#N/A,FALSE,"RACT2.XLS";#N/A,#N/A,FALSE,"ECCMP";#N/A,#N/A,FALSE,"WELDER.XLS"}</definedName>
    <definedName name="BLPH1" hidden="1">#REF!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" hidden="1">#REF!</definedName>
    <definedName name="BLPH50" hidden="1">#REF!</definedName>
    <definedName name="BLPH51" hidden="1">#REF!</definedName>
    <definedName name="BLPH52" hidden="1">#REF!</definedName>
    <definedName name="BLPH53" hidden="1">#REF!</definedName>
    <definedName name="BLPH54" hidden="1">#REF!</definedName>
    <definedName name="BLPH55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6" hidden="1">#REF!</definedName>
    <definedName name="BLPH67" hidden="1">#REF!</definedName>
    <definedName name="BLPH68" hidden="1">#REF!</definedName>
    <definedName name="BLPH69" hidden="1">#REF!</definedName>
    <definedName name="BLPH7" hidden="1">#REF!</definedName>
    <definedName name="BLPH70" hidden="1">#REF!</definedName>
    <definedName name="BLPH71" hidden="1">#REF!</definedName>
    <definedName name="BLPH8" hidden="1">#REF!</definedName>
    <definedName name="BLPH9" hidden="1">#REF!</definedName>
    <definedName name="BLPHJUN" hidden="1">#REF!</definedName>
    <definedName name="cashflow12" hidden="1">#REF!</definedName>
    <definedName name="cdu" hidden="1">{#N/A,#N/A,FALSE,"COVER.XLS";#N/A,#N/A,FALSE,"RACT1.XLS";#N/A,#N/A,FALSE,"RACT2.XLS";#N/A,#N/A,FALSE,"ECCMP";#N/A,#N/A,FALSE,"WELDER.XLS"}</definedName>
    <definedName name="channelexpense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chat" hidden="1">{#N/A,#N/A,FALSE,"COVER.XLS";#N/A,#N/A,FALSE,"RACT1.XLS";#N/A,#N/A,FALSE,"RACT2.XLS";#N/A,#N/A,FALSE,"ECCMP";#N/A,#N/A,FALSE,"WELDER.XLS"}</definedName>
    <definedName name="CURVE" hidden="1">{#N/A,#N/A,FALSE,"COVER1.XLS ";#N/A,#N/A,FALSE,"RACT1.XLS";#N/A,#N/A,FALSE,"RACT2.XLS";#N/A,#N/A,FALSE,"ECCMP";#N/A,#N/A,FALSE,"WELDER.XLS"}</definedName>
    <definedName name="cwdsc" hidden="1">#REF!</definedName>
    <definedName name="Cwvu.GREY_ALL." hidden="1">#REF!</definedName>
    <definedName name="cxvjhbs" hidden="1">{#N/A,#N/A,FALSE,"COVER1.XLS ";#N/A,#N/A,FALSE,"RACT1.XLS";#N/A,#N/A,FALSE,"RACT2.XLS";#N/A,#N/A,FALSE,"ECCMP";#N/A,#N/A,FALSE,"WELDER.XLS"}</definedName>
    <definedName name="dar" hidden="1">{#N/A,#N/A,FALSE,"COVER.XLS";#N/A,#N/A,FALSE,"RACT1.XLS";#N/A,#N/A,FALSE,"RACT2.XLS";#N/A,#N/A,FALSE,"ECCMP";#N/A,#N/A,FALSE,"WELDER.XLS"}</definedName>
    <definedName name="dd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dfsa" hidden="1">#REF!</definedName>
    <definedName name="DESOF" hidden="1">{#N/A,#N/A,FALSE,"COVER1.XLS ";#N/A,#N/A,FALSE,"RACT1.XLS";#N/A,#N/A,FALSE,"RACT2.XLS";#N/A,#N/A,FALSE,"ECCMP";#N/A,#N/A,FALSE,"WELDER.XLS"}</definedName>
    <definedName name="dev_tech" hidden="1">[9]BEV!#REF!</definedName>
    <definedName name="df.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fa" hidden="1">{#N/A,#N/A,FALSE,"COVER1.XLS ";#N/A,#N/A,FALSE,"RACT1.XLS";#N/A,#N/A,FALSE,"RACT2.XLS";#N/A,#N/A,FALSE,"ECCMP";#N/A,#N/A,FALSE,"WELDER.XLS"}</definedName>
    <definedName name="dfdf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dfdfdf" hidden="1">{#N/A,#N/A,FALSE,"COVER.XLS";#N/A,#N/A,FALSE,"RACT1.XLS";#N/A,#N/A,FALSE,"RACT2.XLS";#N/A,#N/A,FALSE,"ECCMP";#N/A,#N/A,FALSE,"WELDER.XLS"}</definedName>
    <definedName name="dffd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fgdf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fgfd" hidden="1">{#N/A,#N/A,FALSE,"AR2";#N/A,#N/A,FALSE,"SUM"}</definedName>
    <definedName name="dfjie" hidden="1">{#N/A,#N/A,FALSE,"COVER.XLS";#N/A,#N/A,FALSE,"RACT1.XLS";#N/A,#N/A,FALSE,"RACT2.XLS";#N/A,#N/A,FALSE,"ECCMP";#N/A,#N/A,FALSE,"WELDER.XLS"}</definedName>
    <definedName name="dgfgfd" hidden="1">{#N/A,#N/A,FALSE,"COVER.XLS";#N/A,#N/A,FALSE,"RACT1.XLS";#N/A,#N/A,FALSE,"RACT2.XLS";#N/A,#N/A,FALSE,"ECCMP";#N/A,#N/A,FALSE,"WELDER.XLS"}</definedName>
    <definedName name="dikkk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iooo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djh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ro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rwr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sd" hidden="1">{#N/A,#N/A,FALSE,"COVER.XLS";#N/A,#N/A,FALSE,"RACT1.XLS";#N/A,#N/A,FALSE,"RACT2.XLS";#N/A,#N/A,FALSE,"ECCMP";#N/A,#N/A,FALSE,"WELDER.XLS"}</definedName>
    <definedName name="ehb" hidden="1">{#N/A,#N/A,FALSE,"COVER1.XLS ";#N/A,#N/A,FALSE,"RACT1.XLS";#N/A,#N/A,FALSE,"RACT2.XLS";#N/A,#N/A,FALSE,"ECCMP";#N/A,#N/A,FALSE,"WELDER.XLS"}</definedName>
    <definedName name="ere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erer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erhewretnbene" hidden="1">{#N/A,#N/A,FALSE,"BALANCE";#N/A,#N/A,FALSE,"GL";#N/A,#N/A,FALSE,"SL";#N/A,#N/A,FALSE,"TMLNE";#N/A,#N/A,FALSE,"SALES"}</definedName>
    <definedName name="erhflkds" hidden="1">{#N/A,#N/A,FALSE,"AR2";#N/A,#N/A,FALSE,"SUM"}</definedName>
    <definedName name="errrr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ers5wuytesttt" hidden="1">{#N/A,#N/A,FALSE,"COVER1.XLS ";#N/A,#N/A,FALSE,"RACT1.XLS";#N/A,#N/A,FALSE,"RACT2.XLS";#N/A,#N/A,FALSE,"ECCMP";#N/A,#N/A,FALSE,"WELDER.XLS"}</definedName>
    <definedName name="ert" hidden="1">#REF!</definedName>
    <definedName name="erwe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ewd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Ex" hidden="1">{#N/A,#N/A,FALSE,"COVER.XLS";#N/A,#N/A,FALSE,"RACT1.XLS";#N/A,#N/A,FALSE,"RACT2.XLS";#N/A,#N/A,FALSE,"ECCMP";#N/A,#N/A,FALSE,"WELDER.XLS"}</definedName>
    <definedName name="fbnhg" hidden="1">#REF!</definedName>
    <definedName name="fdd" hidden="1">{#N/A,#N/A,FALSE,"COVER1.XLS ";#N/A,#N/A,FALSE,"RACT1.XLS";#N/A,#N/A,FALSE,"RACT2.XLS";#N/A,#N/A,FALSE,"ECCMP";#N/A,#N/A,FALSE,"WELDER.XLS"}</definedName>
    <definedName name="fddf" hidden="1">{#N/A,#N/A,FALSE,"COVER.XLS";#N/A,#N/A,FALSE,"RACT1.XLS";#N/A,#N/A,FALSE,"RACT2.XLS";#N/A,#N/A,FALSE,"ECCMP";#N/A,#N/A,FALSE,"WELDER.XLS"}</definedName>
    <definedName name="fdf" hidden="1">{#N/A,#N/A,FALSE,"COVER1.XLS ";#N/A,#N/A,FALSE,"RACT1.XLS";#N/A,#N/A,FALSE,"RACT2.XLS";#N/A,#N/A,FALSE,"ECCMP";#N/A,#N/A,FALSE,"WELDER.XLS"}</definedName>
    <definedName name="fdfd" hidden="1">{#N/A,#N/A,FALSE,"COVER1.XLS ";#N/A,#N/A,FALSE,"RACT1.XLS";#N/A,#N/A,FALSE,"RACT2.XLS";#N/A,#N/A,FALSE,"ECCMP";#N/A,#N/A,FALSE,"WELDER.XLS"}</definedName>
    <definedName name="fdfdf" hidden="1">{#N/A,#N/A,FALSE,"COVER1.XLS ";#N/A,#N/A,FALSE,"RACT1.XLS";#N/A,#N/A,FALSE,"RACT2.XLS";#N/A,#N/A,FALSE,"ECCMP";#N/A,#N/A,FALSE,"WELDER.XLS"}</definedName>
    <definedName name="fdfdfdf" hidden="1">{#N/A,#N/A,FALSE,"COVER.XLS";#N/A,#N/A,FALSE,"RACT1.XLS";#N/A,#N/A,FALSE,"RACT2.XLS";#N/A,#N/A,FALSE,"ECCMP";#N/A,#N/A,FALSE,"WELDER.XLS"}</definedName>
    <definedName name="fdfdfgdgs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fdhrh" hidden="1">{#N/A,#N/A,FALSE,"AR2";#N/A,#N/A,FALSE,"SUM"}</definedName>
    <definedName name="ffeeee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fffffff" hidden="1">#REF!</definedName>
    <definedName name="fgfg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fgrdg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fgrfg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finstmts" hidden="1">{#N/A,#N/A,FALSE,"Fin_Stmts";#N/A,#N/A,FALSE,"IntraComp Profit Data"}</definedName>
    <definedName name="ftrds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gdh" hidden="1">#REF!</definedName>
    <definedName name="gfdf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gfg" hidden="1">{#N/A,#N/A,FALSE,"COVER1.XLS ";#N/A,#N/A,FALSE,"RACT1.XLS";#N/A,#N/A,FALSE,"RACT2.XLS";#N/A,#N/A,FALSE,"ECCMP";#N/A,#N/A,FALSE,"WELDER.XLS"}</definedName>
    <definedName name="gv" hidden="1">{#N/A,#N/A,FALSE,"COVER1.XLS ";#N/A,#N/A,FALSE,"RACT1.XLS";#N/A,#N/A,FALSE,"RACT2.XLS";#N/A,#N/A,FALSE,"ECCMP";#N/A,#N/A,FALSE,"WELDER.XLS"}</definedName>
    <definedName name="gx" hidden="1">{#N/A,#N/A,FALSE,"COVER.XLS";#N/A,#N/A,FALSE,"RACT1.XLS";#N/A,#N/A,FALSE,"RACT2.XLS";#N/A,#N/A,FALSE,"ECCMP";#N/A,#N/A,FALSE,"WELDER.XLS"}</definedName>
    <definedName name="hgf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hgu7tygyrtrdsajh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hitech" hidden="1">#REF!</definedName>
    <definedName name="hjk" hidden="1">#REF!</definedName>
    <definedName name="HTML" localSheetId="4" hidden="1">{"'Eng (page2)'!$A$1:$D$52"}</definedName>
    <definedName name="HTML" localSheetId="0" hidden="1">{"'Eng (page2)'!$A$1:$D$52"}</definedName>
    <definedName name="HTML" localSheetId="1" hidden="1">{"'Eng (page2)'!$A$1:$D$52"}</definedName>
    <definedName name="HTML" hidden="1">{"'Eng (page2)'!$A$1:$D$52"}</definedName>
    <definedName name="HTML_CodePage" hidden="1">874</definedName>
    <definedName name="HTML_Control" localSheetId="4" hidden="1">{"'Eng (page2)'!$A$1:$D$52"}</definedName>
    <definedName name="HTML_Control" localSheetId="0" hidden="1">{"'Eng (page2)'!$A$1:$D$52"}</definedName>
    <definedName name="HTML_Control" localSheetId="1" hidden="1">{"'Eng (page2)'!$A$1:$D$52"}</definedName>
    <definedName name="HTML_Control" hidden="1">{"'Eng (page2)'!$A$1:$D$52"}</definedName>
    <definedName name="HTML_Description" hidden="1">""</definedName>
    <definedName name="HTML_Email" hidden="1">""</definedName>
    <definedName name="HTML_Header" hidden="1">"Foreign Exchange Rates (Page 2)"</definedName>
    <definedName name="HTML_LastUpdate" hidden="1">"5/6/00"</definedName>
    <definedName name="HTML_LineAfter" hidden="1">FALSE</definedName>
    <definedName name="HTML_LineBefore" hidden="1">FALSE</definedName>
    <definedName name="HTML_Name" hidden="1">"Banking Department, Bank of Thailand Tel.(662) 283-5454"</definedName>
    <definedName name="HTML_OBDlg2" hidden="1">TRUE</definedName>
    <definedName name="HTML_OBDlg4" hidden="1">TRUE</definedName>
    <definedName name="HTML_OS" hidden="1">0</definedName>
    <definedName name="HTML_PathFile" hidden="1">"c:\fer2.html"</definedName>
    <definedName name="HTML_Title" hidden="1">""</definedName>
    <definedName name="IK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jk" hidden="1">{#N/A,#N/A,FALSE,"AR2";#N/A,#N/A,FALSE,"SUM"}</definedName>
    <definedName name="jkhuiygh9petk" hidden="1">{#N/A,#N/A,FALSE,"COVER1.XLS ";#N/A,#N/A,FALSE,"RACT1.XLS";#N/A,#N/A,FALSE,"RACT2.XLS";#N/A,#N/A,FALSE,"ECCMP";#N/A,#N/A,FALSE,"WELDER.XLS"}</definedName>
    <definedName name="jo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joo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juj" hidden="1">{#N/A,#N/A,FALSE,"17MAY";#N/A,#N/A,FALSE,"24MAY"}</definedName>
    <definedName name="junkme" hidden="1">{#N/A,#N/A,TRUE,"Status Report";#N/A,#N/A,TRUE,"Current Forecast";#N/A,#N/A,TRUE,"Last Forecast";#N/A,#N/A,TRUE,"BP";#N/A,#N/A,TRUE,"LY"}</definedName>
    <definedName name="ka" hidden="1">{#N/A,#N/A,FALSE,"COVER.XLS";#N/A,#N/A,FALSE,"RACT1.XLS";#N/A,#N/A,FALSE,"RACT2.XLS";#N/A,#N/A,FALSE,"ECCMP";#N/A,#N/A,FALSE,"WELDER.XLS"}</definedName>
    <definedName name="kai" hidden="1">{#N/A,#N/A,FALSE,"COVER1.XLS ";#N/A,#N/A,FALSE,"RACT1.XLS";#N/A,#N/A,FALSE,"RACT2.XLS";#N/A,#N/A,FALSE,"ECCMP";#N/A,#N/A,FALSE,"WELDER.XLS"}</definedName>
    <definedName name="key" hidden="1">#REF!</definedName>
    <definedName name="kjhih" hidden="1">{#N/A,#N/A,FALSE,"AR2";#N/A,#N/A,FALSE,"SUM"}</definedName>
    <definedName name="kjk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L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okjghyhhju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orj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oy" hidden="1">{#N/A,#N/A,FALSE,"COVER1.XLS ";#N/A,#N/A,FALSE,"RACT1.XLS";#N/A,#N/A,FALSE,"RACT2.XLS";#N/A,#N/A,FALSE,"ECCMP";#N/A,#N/A,FALSE,"WELDER.XLS"}</definedName>
    <definedName name="kskk" hidden="1">{#N/A,#N/A,FALSE,"COVER.XLS";#N/A,#N/A,FALSE,"RACT1.XLS";#N/A,#N/A,FALSE,"RACT2.XLS";#N/A,#N/A,FALSE,"ECCMP";#N/A,#N/A,FALSE,"WELDER.XLS"}</definedName>
    <definedName name="kvs" hidden="1">{#N/A,#N/A,FALSE,"COVER1.XLS ";#N/A,#N/A,FALSE,"RACT1.XLS";#N/A,#N/A,FALSE,"RACT2.XLS";#N/A,#N/A,FALSE,"ECCMP";#N/A,#N/A,FALSE,"WELDER.XLS"}</definedName>
    <definedName name="laura" hidden="1">{#N/A,#N/A,TRUE,"Status Report";#N/A,#N/A,TRUE,"Current Forecast";#N/A,#N/A,TRUE,"Last Forecast";#N/A,#N/A,TRUE,"BP";#N/A,#N/A,TRUE,"LY"}</definedName>
    <definedName name="lff" hidden="1">{#N/A,#N/A,FALSE,"17MAY";#N/A,#N/A,FALSE,"24MAY"}</definedName>
    <definedName name="lkk" hidden="1">{#N/A,#N/A,FALSE,"17MAY";#N/A,#N/A,FALSE,"24MAY"}</definedName>
    <definedName name="M_Drama" hidden="1">#REF!</definedName>
    <definedName name="mam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MBC_D" hidden="1">#REF!</definedName>
    <definedName name="mike" hidden="1">[8]TargBSCF!#REF!</definedName>
    <definedName name="mmmmmmmmmmmmmmm" hidden="1">#REF!</definedName>
    <definedName name="mo" hidden="1">{#N/A,#N/A,FALSE,"COVER.XLS";#N/A,#N/A,FALSE,"RACT1.XLS";#N/A,#N/A,FALSE,"RACT2.XLS";#N/A,#N/A,FALSE,"ECCMP";#N/A,#N/A,FALSE,"WELDER.XLS"}</definedName>
    <definedName name="mon" hidden="1">{#N/A,#N/A,FALSE,"COVER.XLS";#N/A,#N/A,FALSE,"RACT1.XLS";#N/A,#N/A,FALSE,"RACT2.XLS";#N/A,#N/A,FALSE,"ECCMP";#N/A,#N/A,FALSE,"WELDER.XLS"}</definedName>
    <definedName name="new" hidden="1">{"'Model'!$A$1:$N$53"}</definedName>
    <definedName name="nnnn" hidden="1">#REF!</definedName>
    <definedName name="nnnnnn" hidden="1">[2]TargIS!#REF!</definedName>
    <definedName name="nnnnnnnnnnn" hidden="1">#REF!</definedName>
    <definedName name="nnnnnnnnnnnnn" hidden="1">[2]TargIS!#REF!</definedName>
    <definedName name="noo" hidden="1">{#N/A,#N/A,FALSE,"COVER.XLS";#N/A,#N/A,FALSE,"RACT1.XLS";#N/A,#N/A,FALSE,"RACT2.XLS";#N/A,#N/A,FALSE,"ECCMP";#N/A,#N/A,FALSE,"WELDER.XLS"}</definedName>
    <definedName name="nung" hidden="1">{#N/A,#N/A,FALSE,"COVER.XLS";#N/A,#N/A,FALSE,"RACT1.XLS";#N/A,#N/A,FALSE,"RACT2.XLS";#N/A,#N/A,FALSE,"ECCMP";#N/A,#N/A,FALSE,"WELDER.XLS"}</definedName>
    <definedName name="nut" localSheetId="4" hidden="1">[10]A!#REF!</definedName>
    <definedName name="nut" localSheetId="0" hidden="1">[10]A!#REF!</definedName>
    <definedName name="nut" localSheetId="1" hidden="1">[10]A!#REF!</definedName>
    <definedName name="nut" hidden="1">[10]A!#REF!</definedName>
    <definedName name="oiiuui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ol" hidden="1">{#N/A,#N/A,FALSE,"COVER.XLS";#N/A,#N/A,FALSE,"RACT1.XLS";#N/A,#N/A,FALSE,"RACT2.XLS";#N/A,#N/A,FALSE,"ECCMP";#N/A,#N/A,FALSE,"WELDER.XLS"}</definedName>
    <definedName name="oldkey1" hidden="1">#REF!</definedName>
    <definedName name="oldsort" hidden="1">#REF!</definedName>
    <definedName name="ooei" hidden="1">{#N/A,#N/A,FALSE,"COVER1.XLS ";#N/A,#N/A,FALSE,"RACT1.XLS";#N/A,#N/A,FALSE,"RACT2.XLS";#N/A,#N/A,FALSE,"ECCMP";#N/A,#N/A,FALSE,"WELDER.XLS"}</definedName>
    <definedName name="oro" hidden="1">{#N/A,#N/A,FALSE,"COVER1.XLS ";#N/A,#N/A,FALSE,"RACT1.XLS";#N/A,#N/A,FALSE,"RACT2.XLS";#N/A,#N/A,FALSE,"ECCMP";#N/A,#N/A,FALSE,"WELDER.XLS"}</definedName>
    <definedName name="Plan50July" hidden="1">{"'Sheet1'!$A$1:$BH$50","'Sheet1'!$A$1:$AP$46","'Sheet1'!$AO$17"}</definedName>
    <definedName name="pom" hidden="1">#REF!</definedName>
    <definedName name="price1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_xlnm.Print_Area" localSheetId="2">'T 11'!$A$1:$X$38</definedName>
    <definedName name="_xlnm.Print_Area" localSheetId="3">'T 12'!$A$1:$P$34</definedName>
    <definedName name="_xlnm.Print_Area" localSheetId="4">'T 13-15'!$A$1:$K$149</definedName>
    <definedName name="_xlnm.Print_Area" localSheetId="0">'T 6-8'!$A$1:$P$142</definedName>
    <definedName name="_xlnm.Print_Area" localSheetId="1">'T 9-10'!$A$1:$P$107</definedName>
    <definedName name="promotion_วิไลวรรณ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S_AR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S_ar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rerw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res" hidden="1">{#N/A,#N/A,FALSE,"COVER1.XLS ";#N/A,#N/A,FALSE,"RACT1.XLS";#N/A,#N/A,FALSE,"RACT2.XLS";#N/A,#N/A,FALSE,"ECCMP";#N/A,#N/A,FALSE,"WELDER.XLS"}</definedName>
    <definedName name="res_sum" hidden="1">{#N/A,#N/A,FALSE,"COVER1.XLS ";#N/A,#N/A,FALSE,"RACT1.XLS";#N/A,#N/A,FALSE,"RACT2.XLS";#N/A,#N/A,FALSE,"ECCMP";#N/A,#N/A,FALSE,"WELDER.XLS"}</definedName>
    <definedName name="res_sum1" hidden="1">{#N/A,#N/A,FALSE,"COVER1.XLS ";#N/A,#N/A,FALSE,"RACT1.XLS";#N/A,#N/A,FALSE,"RACT2.XLS";#N/A,#N/A,FALSE,"ECCMP";#N/A,#N/A,FALSE,"WELDER.XLS"}</definedName>
    <definedName name="rgvesrhbare" hidden="1">{#N/A,#N/A,FALSE,"COVER.XLS";#N/A,#N/A,FALSE,"RACT1.XLS";#N/A,#N/A,FALSE,"RACT2.XLS";#N/A,#N/A,FALSE,"ECCMP";#N/A,#N/A,FALSE,"WELDER.XLS"}</definedName>
    <definedName name="ro" hidden="1">{#N/A,#N/A,FALSE,"17MAY";#N/A,#N/A,FALSE,"24MAY"}</definedName>
    <definedName name="rrtt" hidden="1">{#N/A,#N/A,FALSE,"COVER1.XLS ";#N/A,#N/A,FALSE,"RACT1.XLS";#N/A,#N/A,FALSE,"RACT2.XLS";#N/A,#N/A,FALSE,"ECCMP";#N/A,#N/A,FALSE,"WELDER.XLS"}</definedName>
    <definedName name="rtret" hidden="1">{#N/A,#N/A,FALSE,"COVER1.XLS ";#N/A,#N/A,FALSE,"RACT1.XLS";#N/A,#N/A,FALSE,"RACT2.XLS";#N/A,#N/A,FALSE,"ECCMP";#N/A,#N/A,FALSE,"WELDER.XLS"}</definedName>
    <definedName name="rtrt" hidden="1">{#N/A,#N/A,FALSE,"COVER1.XLS ";#N/A,#N/A,FALSE,"RACT1.XLS";#N/A,#N/A,FALSE,"RACT2.XLS";#N/A,#N/A,FALSE,"ECCMP";#N/A,#N/A,FALSE,"WELDER.XLS"}</definedName>
    <definedName name="rtrwt" hidden="1">{#N/A,#N/A,FALSE,"COVER.XLS";#N/A,#N/A,FALSE,"RACT1.XLS";#N/A,#N/A,FALSE,"RACT2.XLS";#N/A,#N/A,FALSE,"ECCMP";#N/A,#N/A,FALSE,"WELDER.XLS"}</definedName>
    <definedName name="rwere" hidden="1">{#N/A,#N/A,FALSE,"COVER1.XLS ";#N/A,#N/A,FALSE,"RACT1.XLS";#N/A,#N/A,FALSE,"RACT2.XLS";#N/A,#N/A,FALSE,"ECCMP";#N/A,#N/A,FALSE,"WELDER.XLS"}</definedName>
    <definedName name="safdsadsa" hidden="1">{#N/A,#N/A,FALSE,"COVER1.XLS ";#N/A,#N/A,FALSE,"RACT1.XLS";#N/A,#N/A,FALSE,"RACT2.XLS";#N/A,#N/A,FALSE,"ECCMP";#N/A,#N/A,FALSE,"WELDER.XLS"}</definedName>
    <definedName name="sas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df" hidden="1">{#N/A,#N/A,FALSE,"COVER.XLS";#N/A,#N/A,FALSE,"RACT1.XLS";#N/A,#N/A,FALSE,"RACT2.XLS";#N/A,#N/A,FALSE,"ECCMP";#N/A,#N/A,FALSE,"WELDER.XLS"}</definedName>
    <definedName name="sedfr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SIRAPHOP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les" hidden="1">{#N/A,#N/A,FALSE,"COVER.XLS";#N/A,#N/A,FALSE,"RACT1.XLS";#N/A,#N/A,FALSE,"RACT2.XLS";#N/A,#N/A,FALSE,"ECCMP";#N/A,#N/A,FALSE,"WELDER.XLS"}</definedName>
    <definedName name="slrkgo0peur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o" hidden="1">{#N/A,#N/A,FALSE,"COVER1.XLS ";#N/A,#N/A,FALSE,"RACT1.XLS";#N/A,#N/A,FALSE,"RACT2.XLS";#N/A,#N/A,FALSE,"ECCMP";#N/A,#N/A,FALSE,"WELDER.XLS"}</definedName>
    <definedName name="Sort" hidden="1">#REF!</definedName>
    <definedName name="sp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s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stuff" hidden="1">[11]BEV!#REF!</definedName>
    <definedName name="SummCopy" hidden="1">{"'Sheet1'!$A$1:$BH$50","'Sheet1'!$A$1:$AP$46","'Sheet1'!$AO$17"}</definedName>
    <definedName name="supa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sxcfxsdfc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terherher" hidden="1">{#N/A,#N/A,FALSE,"AR2";#N/A,#N/A,FALSE,"SUM"}</definedName>
    <definedName name="TextRefCopyRangeCount" hidden="1">1</definedName>
    <definedName name="therhrehrew" hidden="1">{#N/A,#N/A,FALSE,"AR2";#N/A,#N/A,FALSE,"SUM"}</definedName>
    <definedName name="TMT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tr" hidden="1">{#N/A,#N/A,FALSE,"COVER.XLS";#N/A,#N/A,FALSE,"RACT1.XLS";#N/A,#N/A,FALSE,"RACT2.XLS";#N/A,#N/A,FALSE,"ECCMP";#N/A,#N/A,FALSE,"WELDER.XLS"}</definedName>
    <definedName name="ttt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vc" hidden="1">#REF!</definedName>
    <definedName name="vdsfbgdfhae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vitee" hidden="1">{#N/A,#N/A,FALSE,"COVER1.XLS ";#N/A,#N/A,FALSE,"RACT1.XLS";#N/A,#N/A,FALSE,"RACT2.XLS";#N/A,#N/A,FALSE,"ECCMP";#N/A,#N/A,FALSE,"WELDER.XLS"}</definedName>
    <definedName name="wetgregweg" hidden="1">{#N/A,#N/A,FALSE,"AR2";#N/A,#N/A,FALSE,"SUM"}</definedName>
    <definedName name="wrgvsdvdv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1." hidden="1">{#N/A,#N/A,FALSE,"17MAY";#N/A,#N/A,FALSE,"24MAY"}</definedName>
    <definedName name="wrn.2.2" hidden="1">{#N/A,#N/A,FALSE,"17MAY";#N/A,#N/A,FALSE,"24MAY"}</definedName>
    <definedName name="wrn.Accretion." hidden="1">{"Accretion",#N/A,FALSE,"Assum"}</definedName>
    <definedName name="wrn.Actuals." hidden="1">{#N/A,#N/A,FALSE,"TUN";#N/A,#N/A,FALSE,"TOK";#N/A,#N/A,FALSE,"SIN";#N/A,#N/A,FALSE,"SYD";#N/A,#N/A,FALSE,"SEO";#N/A,#N/A,FALSE,"ROM";#N/A,#N/A,FALSE,"PAR";#N/A,#N/A,FALSE,"MUN";#N/A,#N/A,FALSE,"MAD";#N/A,#N/A,FALSE,"LON";#N/A,#N/A,FALSE,"JOH";#N/A,#N/A,FALSE,"HON";#N/A,#N/A,FALSE,"HAM";#N/A,#N/A,FALSE,"DUB";#N/A,#N/A,FALSE,"BRU";#N/A,#N/A,FALSE,"AMS"}</definedName>
    <definedName name="wrn.Aging._.and._.Trend._.Analysis." hidden="1">{#N/A,#N/A,FALSE,"Aging Summary";#N/A,#N/A,FALSE,"Ratio Analysis";#N/A,#N/A,FALSE,"Test 120 Day Accts";#N/A,#N/A,FALSE,"Tickmarks"}</definedName>
    <definedName name="wrn.ALL." hidden="1">{#N/A,#N/A,FALSE,"AR2";#N/A,#N/A,FALSE,"SUM"}</definedName>
    <definedName name="wrn.Assumptions." hidden="1">{"Assumptions",#N/A,FALSE,"Assum"}</definedName>
    <definedName name="wrn.BCTL._.Canadian._.Dollar._.Statements." hidden="1">{#N/A,#N/A,FALSE,"YE-BCTL[Inc Stmt]";#N/A,#N/A,FALSE,"YE-BCTL[Bal Sht]"}</definedName>
    <definedName name="wrn.BOI._.Journal._.Entries." hidden="1">{#N/A,#N/A,FALSE,"GL Input";#N/A,#N/A,FALSE,"WIP-NL Input"}</definedName>
    <definedName name="wrn.BOI._.Ledgers." hidden="1">{#N/A,#N/A,FALSE,"Trail Balance";#N/A,#N/A,FALSE,"Gen Ledger";#N/A,#N/A,FALSE,"Sub Ledger"}</definedName>
    <definedName name="wrn.BOI._.Miscellaneous." hidden="1">{#N/A,#N/A,FALSE,"Accom Payments";#N/A,#N/A,FALSE,"Travel Adv";#N/A,#N/A,FALSE,"Payroll Taxes"}</definedName>
    <definedName name="wrn.BOI._.Monthly._.Workbook." hidden="1">{#N/A,#N/A,TRUE,"PULLCODE";#N/A,#N/A,TRUE,"JOURNAL 6-289-6";#N/A,#N/A,TRUE,"JOURNAL 6-289-F";#N/A,#N/A,TRUE,"Overhead";#N/A,#N/A,TRUE,"TIMELINE";#N/A,#N/A,TRUE,"Reflectives"}</definedName>
    <definedName name="wrn.branch." hidden="1">{"led",#N/A,FALSE,"BRANCH";"bal",#N/A,FALSE,"BRANCH";#N/A,#N/A,FALSE,"Misc_JEs"}</definedName>
    <definedName name="wrn.budget." hidden="1">{#N/A,#N/A,FALSE,"BUDIC";#N/A,#N/A,FALSE,"BUDVAR";#N/A,#N/A,FALSE,"BUD"}</definedName>
    <definedName name="wrn.CAG." hidden="1">{#N/A,#N/A,FALSE,"CAG"}</definedName>
    <definedName name="wrn.Canadian._.Dollar._.Statements." hidden="1">{#N/A,#N/A,FALSE,"YE-Can $ [Inc Stmt]-OldCo";#N/A,#N/A,FALSE,"YE-Can $ [Bal Sht]-OldCo";#N/A,#N/A,FALSE,"YE-Can $ [Inc Stmt]-NewCo";#N/A,#N/A,FALSE,"YE-Can $ [Bal Sht]-NewCo"}</definedName>
    <definedName name="wrn.comsumable.2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onsumable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onsumable.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PB." hidden="1">{#N/A,#N/A,FALSE,"CPB"}</definedName>
    <definedName name="wrn.Credit._.Summary." hidden="1">{#N/A,#N/A,FALSE,"Credit Summary"}</definedName>
    <definedName name="wrn.Current._.Account._.Balances." hidden="1">{#N/A,#N/A,FALSE,"Arn-Current";#N/A,#N/A,FALSE,"Win-Current"}</definedName>
    <definedName name="wrn.DEPR." hidden="1">{#N/A,#N/A,FALSE,"DEPR"}</definedName>
    <definedName name="wrn.DSG." hidden="1">{#N/A,#N/A,FALSE,"BRU";#N/A,#N/A,FALSE,"MAD";#N/A,#N/A,FALSE,"MUN";#N/A,#N/A,FALSE,"SEO";#N/A,#N/A,FALSE,"TOK"}</definedName>
    <definedName name="wrn.elect.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Exchange._.Rate." hidden="1">{#N/A,#N/A,FALSE,"Exchange Rate";#N/A,#N/A,FALSE,"Fax"}</definedName>
    <definedName name="wrn.FCB." hidden="1">{"FCB_ALL",#N/A,FALSE,"FCB"}</definedName>
    <definedName name="wrn.fcb2" hidden="1">{"FCB_ALL",#N/A,FALSE,"FCB"}</definedName>
    <definedName name="wrn.FDS._.Reports." hidden="1">{#N/A,#N/A,FALSE,"WORKSHEET";#N/A,#N/A,FALSE,"STAT";"Income USD (INCOME)",#N/A,FALSE,"INCOME";#N/A,#N/A,FALSE,"CTS";"Bal Sheet USD Thousands (BALSHET)",#N/A,FALSE,"BALSHET";"Bal Sheet AUD Thousands (BALSHET)",#N/A,FALSE,"BALSHET";"Orders",#N/A,FALSE,"ORDERSALEPROFIT";"Income AUD (INCOME)",#N/A,FALSE,"INCOME";#N/A,#N/A,FALSE,"Corpallo";"Sales &amp; Profit",#N/A,FALSE,"ORDERSALEPROFIT"}</definedName>
    <definedName name="wrn.Financial._.Report." hidden="1">{"Fin_China",#N/A,FALSE,"中國區";"Fin_游汝謙",#N/A,FALSE,"游汝謙";"Fin_姚民僕",#N/A,FALSE,"姚民僕";"Fin_相福利",#N/A,FALSE,"相福利";"Fin_何炎光",#N/A,FALSE,"何炎光";"Fin_黃元安",#N/A,FALSE,"黃元安";"Fin_黃安楠",#N/A,FALSE,"黃安楠";"Fin_北京",#N/A,FALSE,"北京";"Fin_柳勤齡",#N/A,FALSE,"柳勤齡"}</definedName>
    <definedName name="wrn.Fixed._.Assets." hidden="1">{#N/A,#N/A,FALSE,"Arn-Asset";#N/A,#N/A,FALSE,"Win-Asset"}</definedName>
    <definedName name="wrn.GIS." hidden="1">{#N/A,#N/A,FALSE,"GIS"}</definedName>
    <definedName name="wrn.HNZ." hidden="1">{#N/A,#N/A,FALSE,"HNZ"}</definedName>
    <definedName name="wrn.Input._.Data." hidden="1">{"Input_Fin",#N/A,FALSE,"By Code";"Input_Opt",#N/A,FALSE,"By Code"}</definedName>
    <definedName name="wrn.Journal." hidden="1">{#N/A,#N/A,FALSE,"JNL7";#N/A,#N/A,FALSE,"SUMMARY"}</definedName>
    <definedName name="wrn.K." hidden="1">{#N/A,#N/A,FALSE,"K"}</definedName>
    <definedName name="wrn.MAIN." hidden="1">{#N/A,#N/A,FALSE,"TB";#N/A,#N/A,FALSE,"GLIC";#N/A,#N/A,FALSE,"SLIC"}</definedName>
    <definedName name="wrn.MCCRK." hidden="1">{#N/A,#N/A,FALSE,"MCCRK"}</definedName>
    <definedName name="wrn.MISC." hidden="1">{#N/A,#N/A,FALSE,"MISC"}</definedName>
    <definedName name="wrn.Monthly._.Financial._.Statements." hidden="1">{#N/A,#N/A,FALSE,"Fin_Stmts";#N/A,#N/A,FALSE,"IntraComp Profit Data"}</definedName>
    <definedName name="wrn.NA." hidden="1">{#N/A,#N/A,FALSE,"NA"}</definedName>
    <definedName name="wrn.OldCo._.NewCo._.Year._.End." hidden="1">{#N/A,#N/A,FALSE,"Arn-Tooling";#N/A,#N/A,FALSE,"Arn-Fixed Asset";#N/A,#N/A,FALSE,"YE-Arn [Inc Stmt]";#N/A,#N/A,FALSE,"YE-Arn [Bal Sht]";#N/A,#N/A,FALSE,"Win-Tooling";#N/A,#N/A,FALSE,"Win-Fixed Asset";#N/A,#N/A,FALSE,"YE-Win [Inc Stmt]";#N/A,#N/A,FALSE,"YE-Win [Bal Sht]";#N/A,#N/A,FALSE,"DeHav GL 68848";#N/A,#N/A,FALSE,"YE-DeHav [Inc Stmt]";#N/A,#N/A,FALSE,"YE-DeHav [Bal Sht]";#N/A,#N/A,FALSE,"YE-Con [Inc Stmt]-OldCo";#N/A,#N/A,FALSE,"YE-Con [Bal Sht]-OldCo";#N/A,#N/A,FALSE,"YE-Con [Inc Stmt]-NewCo";#N/A,#N/A,FALSE,"YE-Con [Bal Sht]-NewCo";#N/A,#N/A,FALSE,"YE-Con [Inc Stmt]-Elim";#N/A,#N/A,FALSE,"YE-Con [Bal Sht]-Elim";#N/A,#N/A,FALSE,"YE-Consolidated [Inc Stmt]";#N/A,#N/A,FALSE,"YE-Consolidated [Bal Sht]"}</definedName>
    <definedName name="wrn.Operation._.Report." hidden="1">{"Opt_China",#N/A,FALSE,"中國區";"Opt_游汝謙",#N/A,FALSE,"游汝謙";"Opt_姚民僕",#N/A,FALSE,"姚民僕";"Opt_相福利",#N/A,FALSE,"相福利";"Opt_何炎光",#N/A,FALSE,"何炎光";"Opt_黃元安",#N/A,FALSE,"黃元安";"Opt_黃安楠",#N/A,FALSE,"黃安楠";"Opt_北京",#N/A,FALSE,"北京";"Opt_柳勤齡",#N/A,FALSE,"柳勤齡"}</definedName>
    <definedName name="wrn.OTHER." hidden="1">{#N/A,#N/A,FALSE,"JNL6";#N/A,#N/A,FALSE,"SUMMARY";#N/A,#N/A,FALSE,"SUMMARY";#N/A,#N/A,FALSE,"SUMMARY"}</definedName>
    <definedName name="wrn.piping.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.PPE._.Schedules." hidden="1">{#N/A,#N/A,FALSE,"PP&amp;E - Arnprior";#N/A,#N/A,FALSE,"PP&amp;E - Winnipeg"}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summary._.sheets." hidden="1">{"summary1",#N/A,TRUE,"Comps";"summary2",#N/A,TRUE,"Comps";"summary3",#N/A,TRUE,"Comps"}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RCC.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wrn.Report." hidden="1">{#N/A,#N/A,TRUE,"Status Report";#N/A,#N/A,TRUE,"Current Forecast";#N/A,#N/A,TRUE,"Last Forecast";#N/A,#N/A,TRUE,"BP";#N/A,#N/A,TRUE,"LY"}</definedName>
    <definedName name="wrn.Report1." hidden="1">{#N/A,#N/A,FALSE,"IS";#N/A,#N/A,FALSE,"BS";#N/A,#N/A,FALSE,"CF";#N/A,#N/A,FALSE,"CE";#N/A,#N/A,FALSE,"Depr";#N/A,#N/A,FALSE,"APAL"}</definedName>
    <definedName name="wrn.REPORTS." hidden="1">{#N/A,#N/A,FALSE,"BALANCE";#N/A,#N/A,FALSE,"GL";#N/A,#N/A,FALSE,"SL";#N/A,#N/A,FALSE,"TMLNE";#N/A,#N/A,FALSE,"SALES"}</definedName>
    <definedName name="wrn.REVENUE." hidden="1">{"CALA2",#N/A,FALSE,"Sheet1";"CALA1",#N/A,FALSE,"Sheet1";"NAmerica2",#N/A,FALSE,"Sheet1";"NAmerica1",#N/A,FALSE,"Sheet1";"Sweden2",#N/A,FALSE,"Sheet1";"Sweden1",#N/A,FALSE,"Sheet1";"France2",#N/A,FALSE,"Sheet1";"France1",#N/A,FALSE,"Sheet1";"UK2",#N/A,FALSE,"Sheet1";"UK1",#N/A,FALSE,"Sheet1";"Japan2",#N/A,FALSE,"Sheet1";"Japan1",#N/A,FALSE,"Sheet1";"Australlia2",#N/A,FALSE,"Sheet1";"Australlia1",#N/A,FALSE,"Sheet1";"india2",#N/A,FALSE,"Sheet1";"India1",#N/A,FALSE,"Sheet1";"Asia-North2",#N/A,FALSE,"Sheet1";"Asia-North1",#N/A,FALSE,"Sheet1";"Asia-South2",#N/A,FALSE,"Sheet1";"Asia-South1",#N/A,FALSE,"Sheet1"}</definedName>
    <definedName name="wrn.RPLINS.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wrn.STAND_ALONE_BOTH." hidden="1">{"FCB_ALL",#N/A,FALSE,"FCB";"GREY_ALL",#N/A,FALSE,"GREY"}</definedName>
    <definedName name="wrn.summ1" hidden="1">{#N/A,#N/A,FALSE,"COVER1.XLS ";#N/A,#N/A,FALSE,"RACT1.XLS";#N/A,#N/A,FALSE,"RACT2.XLS";#N/A,#N/A,FALSE,"ECCMP";#N/A,#N/A,FALSE,"WELDER.XLS"}</definedName>
    <definedName name="wrn.summary." hidden="1">{#N/A,#N/A,FALSE,"COVER1.XLS ";#N/A,#N/A,FALSE,"RACT1.XLS";#N/A,#N/A,FALSE,"RACT2.XLS";#N/A,#N/A,FALSE,"ECCMP";#N/A,#N/A,FALSE,"WELDER.XLS"}</definedName>
    <definedName name="wrn.Trading._.Summary." hidden="1">{#N/A,#N/A,FALSE,"Trading Summary"}</definedName>
    <definedName name="wrn.WWY." hidden="1">{#N/A,#N/A,FALSE,"WWY"}</definedName>
    <definedName name="wrn2.3" hidden="1">{#N/A,#N/A,FALSE,"17MAY";#N/A,#N/A,FALSE,"24MAY"}</definedName>
    <definedName name="wrnypyoh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vavFAWRG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x" localSheetId="4" hidden="1">{"'Eng (page2)'!$A$1:$D$52"}</definedName>
    <definedName name="x" localSheetId="0" hidden="1">{"'Eng (page2)'!$A$1:$D$52"}</definedName>
    <definedName name="x" localSheetId="1" hidden="1">{"'Eng (page2)'!$A$1:$D$52"}</definedName>
    <definedName name="x" hidden="1">{"'Eng (page2)'!$A$1:$D$52"}</definedName>
    <definedName name="xjey1" hidden="1">#REF!</definedName>
    <definedName name="xls1" hidden="1">{#N/A,#N/A,FALSE,"17MAY";#N/A,#N/A,FALSE,"24MAY"}</definedName>
    <definedName name="xsort2" hidden="1">#REF!</definedName>
    <definedName name="YUTRY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zzzzzz" hidden="1">{#N/A,#N/A,FALSE,"COVER1.XLS ";#N/A,#N/A,FALSE,"RACT1.XLS";#N/A,#N/A,FALSE,"RACT2.XLS";#N/A,#N/A,FALSE,"ECCMP";#N/A,#N/A,FALSE,"WELDER.XLS"}</definedName>
    <definedName name="zzzzzzzz" hidden="1">{#N/A,#N/A,FALSE,"COVER1.XLS ";#N/A,#N/A,FALSE,"RACT1.XLS";#N/A,#N/A,FALSE,"RACT2.XLS";#N/A,#N/A,FALSE,"ECCMP";#N/A,#N/A,FALSE,"WELDER.XLS"}</definedName>
    <definedName name="เงิน" hidden="1">#REF!</definedName>
    <definedName name="เงินเดือน" localSheetId="4" hidden="1">{"'Eng (page2)'!$A$1:$D$52"}</definedName>
    <definedName name="เงินเดือน" localSheetId="0" hidden="1">{"'Eng (page2)'!$A$1:$D$52"}</definedName>
    <definedName name="เงินเดือน" localSheetId="1" hidden="1">{"'Eng (page2)'!$A$1:$D$52"}</definedName>
    <definedName name="เงินเดือน" hidden="1">{"'Eng (page2)'!$A$1:$D$52"}</definedName>
    <definedName name="เดกหด" hidden="1">{#N/A,#N/A,FALSE,"COVER1.XLS ";#N/A,#N/A,FALSE,"RACT1.XLS";#N/A,#N/A,FALSE,"RACT2.XLS";#N/A,#N/A,FALSE,"ECCMP";#N/A,#N/A,FALSE,"WELDER.XLS"}</definedName>
    <definedName name="เป้าหมายQ2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เรื่องติดตามNC" hidden="1">{#N/A,#N/A,FALSE,"COVER1.XLS ";#N/A,#N/A,FALSE,"RACT1.XLS";#N/A,#N/A,FALSE,"RACT2.XLS";#N/A,#N/A,FALSE,"ECCMP";#N/A,#N/A,FALSE,"WELDER.XLS"}</definedName>
    <definedName name="เวสวว" hidden="1">{#N/A,#N/A,FALSE,"COVER.XLS";#N/A,#N/A,FALSE,"RACT1.XLS";#N/A,#N/A,FALSE,"RACT2.XLS";#N/A,#N/A,FALSE,"ECCMP";#N/A,#N/A,FALSE,"WELDER.XLS"}</definedName>
    <definedName name="แผนผัง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แอ่ป้อิกิ่ป้อิ่แอ" hidden="1">{#N/A,#N/A,FALSE,"COVER1.XLS ";#N/A,#N/A,FALSE,"RACT1.XLS";#N/A,#N/A,FALSE,"RACT2.XLS";#N/A,#N/A,FALSE,"ECCMP";#N/A,#N/A,FALSE,"WELDER.XLS"}</definedName>
    <definedName name="ไก" hidden="1">{#N/A,#N/A,FALSE,"COVER.XLS";#N/A,#N/A,FALSE,"RACT1.XLS";#N/A,#N/A,FALSE,"RACT2.XLS";#N/A,#N/A,FALSE,"ECCMP";#N/A,#N/A,FALSE,"WELDER.XLS"}</definedName>
    <definedName name="ไม่เอา" hidden="1">{#N/A,#N/A,FALSE,"COVER.XLS";#N/A,#N/A,FALSE,"RACT1.XLS";#N/A,#N/A,FALSE,"RACT2.XLS";#N/A,#N/A,FALSE,"ECCMP";#N/A,#N/A,FALSE,"WELDER.XLS"}</definedName>
    <definedName name="ก" hidden="1">{#N/A,#N/A,FALSE,"COVER1.XLS ";#N/A,#N/A,FALSE,"RACT1.XLS";#N/A,#N/A,FALSE,"RACT2.XLS";#N/A,#N/A,FALSE,"ECCMP";#N/A,#N/A,FALSE,"WELDER.XLS"}</definedName>
    <definedName name="กก" hidden="1">{#N/A,#N/A,FALSE,"COVER1.XLS ";#N/A,#N/A,FALSE,"RACT1.XLS";#N/A,#N/A,FALSE,"RACT2.XLS";#N/A,#N/A,FALSE,"ECCMP";#N/A,#N/A,FALSE,"WELDER.XLS"}</definedName>
    <definedName name="กดแล" hidden="1">#REF!</definedName>
    <definedName name="กล่อง" hidden="1">{#N/A,#N/A,FALSE,"COVER1.XLS ";#N/A,#N/A,FALSE,"RACT1.XLS";#N/A,#N/A,FALSE,"RACT2.XLS";#N/A,#N/A,FALSE,"ECCMP";#N/A,#N/A,FALSE,"WELDER.XLS"}</definedName>
    <definedName name="กห" hidden="1">{#N/A,#N/A,FALSE,"COVER1.XLS ";#N/A,#N/A,FALSE,"RACT1.XLS";#N/A,#N/A,FALSE,"RACT2.XLS";#N/A,#N/A,FALSE,"ECCMP";#N/A,#N/A,FALSE,"WELDER.XLS"}</definedName>
    <definedName name="กหก" hidden="1">{#N/A,#N/A,FALSE,"COVER.XLS";#N/A,#N/A,FALSE,"RACT1.XLS";#N/A,#N/A,FALSE,"RACT2.XLS";#N/A,#N/A,FALSE,"ECCMP";#N/A,#N/A,FALSE,"WELDER.XLS"}</definedName>
    <definedName name="ก่า" hidden="1">{#N/A,#N/A,FALSE,"COVER1.XLS ";#N/A,#N/A,FALSE,"RACT1.XLS";#N/A,#N/A,FALSE,"RACT2.XLS";#N/A,#N/A,FALSE,"ECCMP";#N/A,#N/A,FALSE,"WELDER.XLS"}</definedName>
    <definedName name="กำหนด" hidden="1">{#N/A,#N/A,FALSE,"COVER.XLS";#N/A,#N/A,FALSE,"RACT1.XLS";#N/A,#N/A,FALSE,"RACT2.XLS";#N/A,#N/A,FALSE,"ECCMP";#N/A,#N/A,FALSE,"WELDER.XLS"}</definedName>
    <definedName name="ฃล" hidden="1">{#N/A,#N/A,FALSE,"COVER1.XLS ";#N/A,#N/A,FALSE,"RACT1.XLS";#N/A,#N/A,FALSE,"RACT2.XLS";#N/A,#N/A,FALSE,"ECCMP";#N/A,#N/A,FALSE,"WELDER.XLS"}</definedName>
    <definedName name="งง" hidden="1">#REF!</definedName>
    <definedName name="งาน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จจจ" hidden="1">{#N/A,#N/A,FALSE,"COVER1.XLS ";#N/A,#N/A,FALSE,"RACT1.XLS";#N/A,#N/A,FALSE,"RACT2.XLS";#N/A,#N/A,FALSE,"ECCMP";#N/A,#N/A,FALSE,"WELDER.XLS"}</definedName>
    <definedName name="ช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ชชช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ฏณษธณฯศษธ" hidden="1">{#N/A,#N/A,FALSE,"17MAY";#N/A,#N/A,FALSE,"24MAY"}</definedName>
    <definedName name="ฑ๊ฎฆโ?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ดะกะรารีรเ" hidden="1">{#N/A,#N/A,FALSE,"COVER1.XLS ";#N/A,#N/A,FALSE,"RACT1.XLS";#N/A,#N/A,FALSE,"RACT2.XLS";#N/A,#N/A,FALSE,"ECCMP";#N/A,#N/A,FALSE,"WELDER.XLS"}</definedName>
    <definedName name="ตต" hidden="1">{#N/A,#N/A,FALSE,"COVER.XLS";#N/A,#N/A,FALSE,"RACT1.XLS";#N/A,#N/A,FALSE,"RACT2.XLS";#N/A,#N/A,FALSE,"ECCMP";#N/A,#N/A,FALSE,"WELDER.XLS"}</definedName>
    <definedName name="ตตตตต" hidden="1">{#N/A,#N/A,FALSE,"COVER.XLS";#N/A,#N/A,FALSE,"RACT1.XLS";#N/A,#N/A,FALSE,"RACT2.XLS";#N/A,#N/A,FALSE,"ECCMP";#N/A,#N/A,FALSE,"WELDER.XLS"}</definedName>
    <definedName name="ททททท" hidden="1">{#N/A,#N/A,FALSE,"17MAY";#N/A,#N/A,FALSE,"24MAY"}</definedName>
    <definedName name="บบบบบบ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ปปป" hidden="1">{#N/A,#N/A,FALSE,"COVER.XLS";#N/A,#N/A,FALSE,"RACT1.XLS";#N/A,#N/A,FALSE,"RACT2.XLS";#N/A,#N/A,FALSE,"ECCMP";#N/A,#N/A,FALSE,"WELDER.XLS"}</definedName>
    <definedName name="ประเมินกรรมการ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ยย" hidden="1">{#N/A,#N/A,FALSE,"COVER1.XLS ";#N/A,#N/A,FALSE,"RACT1.XLS";#N/A,#N/A,FALSE,"RACT2.XLS";#N/A,#N/A,FALSE,"ECCMP";#N/A,#N/A,FALSE,"WELDER.XLS"}</definedName>
    <definedName name="ยยย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ยยยยย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รายละเอียสก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ล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ลลล" hidden="1">{#N/A,#N/A,FALSE,"17MAY";#N/A,#N/A,FALSE,"24MAY"}</definedName>
    <definedName name="ลลลลลลลลลล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ลลลลลลลลลลล" hidden="1">{#N/A,#N/A,FALSE,"17MAY";#N/A,#N/A,FALSE,"24MAY"}</definedName>
    <definedName name="วนนส" hidden="1">{#N/A,#N/A,FALSE,"17MAY";#N/A,#N/A,FALSE,"24MAY"}</definedName>
    <definedName name="วส" hidden="1">#REF!</definedName>
    <definedName name="วสมน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วส้วียขี" hidden="1">{#N/A,#N/A,FALSE,"COVER1.XLS ";#N/A,#N/A,FALSE,"RACT1.XLS";#N/A,#N/A,FALSE,"RACT2.XLS";#N/A,#N/A,FALSE,"ECCMP";#N/A,#N/A,FALSE,"WELDER.XLS"}</definedName>
    <definedName name="สมสสน" hidden="1">{#N/A,#N/A,FALSE,"COVER.XLS";#N/A,#N/A,FALSE,"RACT1.XLS";#N/A,#N/A,FALSE,"RACT2.XLS";#N/A,#N/A,FALSE,"ECCMP";#N/A,#N/A,FALSE,"WELDER.XLS"}</definedName>
    <definedName name="สส" hidden="1">{#N/A,#N/A,FALSE,"COVER1.XLS ";#N/A,#N/A,FALSE,"RACT1.XLS";#N/A,#N/A,FALSE,"RACT2.XLS";#N/A,#N/A,FALSE,"ECCMP";#N/A,#N/A,FALSE,"WELDER.XLS"}</definedName>
    <definedName name="สสส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ห" hidden="1">#REF!</definedName>
    <definedName name="หไ" hidden="1">{#N/A,#N/A,FALSE,"COVER1.XLS ";#N/A,#N/A,FALSE,"RACT1.XLS";#N/A,#N/A,FALSE,"RACT2.XLS";#N/A,#N/A,FALSE,"ECCMP";#N/A,#N/A,FALSE,"WELDER.XLS"}</definedName>
    <definedName name="หกหก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หนึ่ง" hidden="1">{#N/A,#N/A,FALSE,"COVER.XLS";#N/A,#N/A,FALSE,"RACT1.XLS";#N/A,#N/A,FALSE,"RACT2.XLS";#N/A,#N/A,FALSE,"ECCMP";#N/A,#N/A,FALSE,"WELDER.XLS"}</definedName>
    <definedName name="หห" hidden="1">{#N/A,#N/A,FALSE,"17MAY";#N/A,#N/A,FALSE,"24MAY"}</definedName>
    <definedName name="หหหห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ๆฟไ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이소영" hidden="1">#REF!</definedName>
    <definedName name="伊隆n." hidden="1">{#N/A,#N/A,FALSE,"Aging Summary";#N/A,#N/A,FALSE,"Ratio Analysis";#N/A,#N/A,FALSE,"Test 120 Day Accts";#N/A,#N/A,FALSE,"Tickmarks"}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9" i="3" l="1"/>
  <c r="N50" i="2" l="1"/>
  <c r="K68" i="5"/>
  <c r="J82" i="2" l="1"/>
  <c r="N84" i="2" l="1"/>
  <c r="J84" i="2"/>
  <c r="N82" i="2"/>
  <c r="J50" i="2"/>
  <c r="K90" i="5" l="1"/>
  <c r="K74" i="5"/>
  <c r="K42" i="5"/>
  <c r="K46" i="5" s="1"/>
  <c r="G90" i="5"/>
  <c r="G74" i="5"/>
  <c r="G42" i="5"/>
  <c r="G46" i="5" s="1"/>
  <c r="N28" i="4"/>
  <c r="L28" i="4"/>
  <c r="J28" i="4"/>
  <c r="H28" i="4"/>
  <c r="F28" i="4"/>
  <c r="P26" i="4"/>
  <c r="P25" i="4"/>
  <c r="P24" i="4"/>
  <c r="P21" i="4"/>
  <c r="V31" i="3"/>
  <c r="R31" i="3"/>
  <c r="P31" i="3"/>
  <c r="N31" i="3"/>
  <c r="L31" i="3"/>
  <c r="J31" i="3"/>
  <c r="H31" i="3"/>
  <c r="F31" i="3"/>
  <c r="T28" i="3"/>
  <c r="T27" i="3"/>
  <c r="T24" i="3"/>
  <c r="P84" i="2"/>
  <c r="P82" i="2"/>
  <c r="P78" i="2"/>
  <c r="P72" i="2"/>
  <c r="P50" i="2"/>
  <c r="P23" i="2"/>
  <c r="P15" i="2"/>
  <c r="L84" i="2"/>
  <c r="L82" i="2"/>
  <c r="L78" i="2"/>
  <c r="L72" i="2"/>
  <c r="L50" i="2"/>
  <c r="L52" i="2" s="1"/>
  <c r="L23" i="2"/>
  <c r="L15" i="2"/>
  <c r="P129" i="1"/>
  <c r="P83" i="1"/>
  <c r="P72" i="1"/>
  <c r="P39" i="1"/>
  <c r="P23" i="1"/>
  <c r="L129" i="1"/>
  <c r="L132" i="1" s="1"/>
  <c r="L83" i="1"/>
  <c r="L72" i="1"/>
  <c r="L39" i="1"/>
  <c r="L23" i="1"/>
  <c r="I90" i="5"/>
  <c r="E90" i="5"/>
  <c r="I74" i="5"/>
  <c r="E74" i="5"/>
  <c r="N19" i="4"/>
  <c r="L19" i="4"/>
  <c r="J19" i="4"/>
  <c r="H19" i="4"/>
  <c r="F19" i="4"/>
  <c r="P17" i="4"/>
  <c r="P16" i="4"/>
  <c r="P15" i="4"/>
  <c r="P14" i="4"/>
  <c r="P11" i="4"/>
  <c r="V22" i="3"/>
  <c r="R22" i="3"/>
  <c r="P22" i="3"/>
  <c r="N22" i="3"/>
  <c r="L22" i="3"/>
  <c r="J22" i="3"/>
  <c r="H22" i="3"/>
  <c r="F22" i="3"/>
  <c r="T20" i="3"/>
  <c r="X20" i="3" s="1"/>
  <c r="T19" i="3"/>
  <c r="X19" i="3" s="1"/>
  <c r="T18" i="3"/>
  <c r="X18" i="3" s="1"/>
  <c r="T17" i="3"/>
  <c r="X17" i="3" s="1"/>
  <c r="T16" i="3"/>
  <c r="X16" i="3" s="1"/>
  <c r="T13" i="3"/>
  <c r="N78" i="2"/>
  <c r="J78" i="2"/>
  <c r="N72" i="2"/>
  <c r="J72" i="2"/>
  <c r="N52" i="2"/>
  <c r="J52" i="2"/>
  <c r="N23" i="2"/>
  <c r="J23" i="2"/>
  <c r="N15" i="2"/>
  <c r="J15" i="2"/>
  <c r="N129" i="1"/>
  <c r="J129" i="1"/>
  <c r="J132" i="1" s="1"/>
  <c r="A96" i="1"/>
  <c r="A95" i="1"/>
  <c r="A142" i="1" s="1"/>
  <c r="N83" i="1"/>
  <c r="J83" i="1"/>
  <c r="N72" i="1"/>
  <c r="J72" i="1"/>
  <c r="A51" i="1"/>
  <c r="A98" i="1" s="1"/>
  <c r="A49" i="1"/>
  <c r="N39" i="1"/>
  <c r="J39" i="1"/>
  <c r="N23" i="1"/>
  <c r="J23" i="1"/>
  <c r="P52" i="2" l="1"/>
  <c r="X27" i="3"/>
  <c r="X29" i="3"/>
  <c r="X28" i="3"/>
  <c r="N132" i="1"/>
  <c r="P132" i="1"/>
  <c r="L85" i="1"/>
  <c r="L134" i="1" s="1"/>
  <c r="L41" i="1"/>
  <c r="K110" i="5"/>
  <c r="K113" i="5" s="1"/>
  <c r="L25" i="2"/>
  <c r="L34" i="2" s="1"/>
  <c r="L37" i="2" s="1"/>
  <c r="L54" i="2" s="1"/>
  <c r="P25" i="2"/>
  <c r="P85" i="1"/>
  <c r="P41" i="1"/>
  <c r="J85" i="1"/>
  <c r="J134" i="1" s="1"/>
  <c r="G110" i="5"/>
  <c r="G113" i="5" s="1"/>
  <c r="P28" i="4"/>
  <c r="P19" i="4"/>
  <c r="T31" i="3"/>
  <c r="X24" i="3"/>
  <c r="T22" i="3"/>
  <c r="N25" i="2"/>
  <c r="J25" i="2"/>
  <c r="J34" i="2" s="1"/>
  <c r="N85" i="1"/>
  <c r="N41" i="1"/>
  <c r="J41" i="1"/>
  <c r="X13" i="3"/>
  <c r="X22" i="3" s="1"/>
  <c r="J37" i="2" l="1"/>
  <c r="P34" i="2"/>
  <c r="N34" i="2"/>
  <c r="N37" i="2" s="1"/>
  <c r="N54" i="2" s="1"/>
  <c r="I42" i="5"/>
  <c r="I46" i="5" s="1"/>
  <c r="I110" i="5" s="1"/>
  <c r="I113" i="5" s="1"/>
  <c r="E42" i="5"/>
  <c r="X31" i="3"/>
  <c r="P134" i="1"/>
  <c r="N134" i="1"/>
  <c r="E46" i="5" l="1"/>
  <c r="J54" i="2"/>
  <c r="P37" i="2"/>
  <c r="P54" i="2" s="1"/>
  <c r="E110" i="5" l="1"/>
  <c r="E113" i="5" s="1"/>
</calcChain>
</file>

<file path=xl/sharedStrings.xml><?xml version="1.0" encoding="utf-8"?>
<sst xmlns="http://schemas.openxmlformats.org/spreadsheetml/2006/main" count="407" uniqueCount="239">
  <si>
    <t>บริษัท โปรเอ็น คอร์ป จำกัด (มหาชน)</t>
  </si>
  <si>
    <t xml:space="preserve">งบฐานะการเงิน </t>
  </si>
  <si>
    <t>ณ วันที่ 31 ธันวาคม พ.ศ. 2567</t>
  </si>
  <si>
    <t>งบการเงินรวม</t>
  </si>
  <si>
    <t>งบการเงินเฉพาะกิจการ</t>
  </si>
  <si>
    <t>พ.ศ. 2567</t>
  </si>
  <si>
    <t>พ.ศ. 2566</t>
  </si>
  <si>
    <t>หมายเหตุ</t>
  </si>
  <si>
    <t>บาท</t>
  </si>
  <si>
    <t>สินทรัพย์</t>
  </si>
  <si>
    <t>สินทรัพย์หมุนเวียน</t>
  </si>
  <si>
    <t>เงินสดและรายการเทียบเท่าเงินสด</t>
  </si>
  <si>
    <t>ลูกหนี้การค้าและลูกหนี้หมุนเวียนอื่น - สุทธิ</t>
  </si>
  <si>
    <t>สินทรัพย์ที่เกิดจากสัญญา</t>
  </si>
  <si>
    <t>สินค้าคงเหลือ</t>
  </si>
  <si>
    <t>เงินให้กู้ยืมระยะสั้นแก่บริษัทย่อย</t>
  </si>
  <si>
    <t>เงินให้กู้ยืมระยะสั้นแก่กิจการอื่น</t>
  </si>
  <si>
    <t>สินทรัพย์ทางการเงินที่วัดมูลค่าด้วย</t>
  </si>
  <si>
    <t>วิธีราคาทุนตัดจำหน่าย</t>
  </si>
  <si>
    <t xml:space="preserve">สินทรัพย์หมุนเวียนอื่น </t>
  </si>
  <si>
    <t xml:space="preserve">รวมสินทรัพย์หมุนเวียน </t>
  </si>
  <si>
    <t>สินทรัพย์ไม่หมุนเวียน</t>
  </si>
  <si>
    <t>เงินฝากธนาคารที่ติดภาระค้ำประกัน</t>
  </si>
  <si>
    <t>เงินลงทุนในบริษัทย่อย</t>
  </si>
  <si>
    <t>เงินลงทุนในบริษัทร่วม</t>
  </si>
  <si>
    <t>สัญญาอนุพันธ์</t>
  </si>
  <si>
    <t>มูลค่ายุติธรรมผ่านกำไรหรือขาดทุนเบ็ดเสร็จอื่น</t>
  </si>
  <si>
    <t>ที่ดิน อาคารและอุปกรณ์</t>
  </si>
  <si>
    <t>สินทรัพย์สิทธิการใช้</t>
  </si>
  <si>
    <t>สินทรัพย์ไม่มีตัวตน</t>
  </si>
  <si>
    <t>สินทรัพย์ภาษีเงินได้รอการตัดบัญชี</t>
  </si>
  <si>
    <t>สินทรัพย์ไม่หมุนเวียนอื่น</t>
  </si>
  <si>
    <t>รวมสินทรัพย์ไม่หมุนเวียน</t>
  </si>
  <si>
    <t xml:space="preserve">รวมสินทรัพย์ </t>
  </si>
  <si>
    <t xml:space="preserve">             กรรมการ    ____________________________________       กรรมการ    ____________________________________</t>
  </si>
  <si>
    <t>หมายเหตุประกอบงบการเงินรวมและงบการเงินเฉพาะกิจการเป็นส่วนหนึ่งของงบการเงินนี้</t>
  </si>
  <si>
    <r>
      <t xml:space="preserve">งบฐานะการเงิน </t>
    </r>
    <r>
      <rPr>
        <sz val="13"/>
        <rFont val="Browallia New"/>
        <family val="2"/>
      </rPr>
      <t>(ต่อ)</t>
    </r>
  </si>
  <si>
    <t>หนี้สินและส่วนของเจ้าของ</t>
  </si>
  <si>
    <t>หนี้สินหมุนเวียน</t>
  </si>
  <si>
    <t>เงินเบิกเกินบัญชีและ</t>
  </si>
  <si>
    <t>เงินกู้ยืมระยะสั้นจากสถาบันการเงิน</t>
  </si>
  <si>
    <t>เจ้าหนี้การค้าและเจ้าหนี้หมุนเวียนอื่น</t>
  </si>
  <si>
    <t>เงินกู้ยืมระยะยาวจากสถาบันการเงินที่ถึงกำหนด</t>
  </si>
  <si>
    <t>ชำระภายในหนึ่งปี</t>
  </si>
  <si>
    <t>หนี้สินตามสัญญาเช่าส่วนที่ถึงกำหนด</t>
  </si>
  <si>
    <t>หุ้นกู้ที่ถึงกำหนดชำระภายในหนึ่งปี</t>
  </si>
  <si>
    <t>ภาษีเงินได้ค้างจ่าย</t>
  </si>
  <si>
    <t xml:space="preserve">หนี้สินหมุนเวียนอื่น                       </t>
  </si>
  <si>
    <t xml:space="preserve">รวมหนี้สินหมุนเวียน                  </t>
  </si>
  <si>
    <t>หนี้สินไม่หมุนเวียน</t>
  </si>
  <si>
    <t>รายได้รับล่วงหน้างานบริการ</t>
  </si>
  <si>
    <t>เงินกู้ยืมระยะยาวจากสถาบันการเงิน</t>
  </si>
  <si>
    <t>หุ้นกู้</t>
  </si>
  <si>
    <t>หนี้สินตามสัญญาเช่า</t>
  </si>
  <si>
    <t>ภาระผูกพันผลประโยชน์พนักงาน</t>
  </si>
  <si>
    <t>ประมาณการค่ารื้อถอน</t>
  </si>
  <si>
    <t xml:space="preserve">รวมหนี้สินไม่หมุนเวียน                  </t>
  </si>
  <si>
    <t>รวมหนี้สิน</t>
  </si>
  <si>
    <r>
      <t xml:space="preserve">หนี้สินและส่วนของเจ้าของ </t>
    </r>
    <r>
      <rPr>
        <sz val="13"/>
        <rFont val="Browallia New"/>
        <family val="2"/>
      </rPr>
      <t>(ต่อ)</t>
    </r>
  </si>
  <si>
    <t>ส่วนของเจ้าของ</t>
  </si>
  <si>
    <t xml:space="preserve">ทุนเรือนหุ้น                                </t>
  </si>
  <si>
    <t>ทุนจดทะเบียน</t>
  </si>
  <si>
    <t xml:space="preserve">หุ้นสามัญจำนวน 965,727,449 หุ้น </t>
  </si>
  <si>
    <t>มูลค่าที่ตราไว้หุ้นละ 0.5 บาท</t>
  </si>
  <si>
    <t xml:space="preserve">(31 ธันวาคม พ.ศ. 2566: </t>
  </si>
  <si>
    <t>หุ้นสามัญจำนวน 474,000,000 หุ้น</t>
  </si>
  <si>
    <t>มูลค่าที่ตราไว้หุ้นละ 0.5 บาท)</t>
  </si>
  <si>
    <t>ทุนที่ออกและชำระแล้ว</t>
  </si>
  <si>
    <t xml:space="preserve">หุ้นสามัญจำนวน 392,568,069 หุ้น </t>
  </si>
  <si>
    <t>มูลค่าที่ได้รับชำระแล้วหุ้นละ 0.5 บาท</t>
  </si>
  <si>
    <t>(31 ธันวาคม พ.ศ. 2566:</t>
  </si>
  <si>
    <t>หุ้นสามัญจำนวน 346,317,500 หุ้น</t>
  </si>
  <si>
    <t>มูลค่าที่ได้รับชำระแล้วหุ้นละ 0.5 บาท)</t>
  </si>
  <si>
    <t>ส่วนเกินมูลค่าหุ้นสามัญ</t>
  </si>
  <si>
    <t>ส่วนเกินทุนจากการรวมธุรกิจภายใต้การควบคุมเดียวกัน</t>
  </si>
  <si>
    <t>การเปลี่ยนแปลงสัดส่วนในบริษัทย่อย</t>
  </si>
  <si>
    <t>กำไรสะสม</t>
  </si>
  <si>
    <t>จัดสรรแล้ว - สำรองตามกฎหมาย</t>
  </si>
  <si>
    <t>ยังไม่ได้จัดสรร</t>
  </si>
  <si>
    <t>รวมส่วนของผู้เป็นเจ้าของของบริษัทใหญ่</t>
  </si>
  <si>
    <t>ส่วนได้เสียที่ไม่มีอำนาจควบคุม</t>
  </si>
  <si>
    <t>รวมส่วนของเจ้าของ</t>
  </si>
  <si>
    <t>รวมหนี้สินและส่วนของเจ้าของ</t>
  </si>
  <si>
    <t xml:space="preserve">งบกำไรขาดทุนเบ็ดเสร็จ </t>
  </si>
  <si>
    <t>สำหรับปีสิ้นสุดวันที่ 31 ธันวาคม พ.ศ. 2567</t>
  </si>
  <si>
    <t>รายได้</t>
  </si>
  <si>
    <t>รายได้จากการขาย</t>
  </si>
  <si>
    <t>รายได้จากการให้บริการ</t>
  </si>
  <si>
    <t>รายได้จากสัญญาก่อสร้าง</t>
  </si>
  <si>
    <t>รวมรายได้</t>
  </si>
  <si>
    <t>ต้นทุน</t>
  </si>
  <si>
    <t>ต้นทุนขาย</t>
  </si>
  <si>
    <t>ต้นทุนจากการให้บริการ</t>
  </si>
  <si>
    <t>ต้นทุนจากสัญญาก่อสร้าง</t>
  </si>
  <si>
    <t>รวมต้นทุน</t>
  </si>
  <si>
    <t>กำไรขั้นต้น</t>
  </si>
  <si>
    <t xml:space="preserve">รายได้อื่น </t>
  </si>
  <si>
    <t>กำไร(ขาดทุน)อื่น - สุทธิ</t>
  </si>
  <si>
    <t>ค่าใช้จ่ายในการขายและต้นทุนในการจัดจำหน่าย</t>
  </si>
  <si>
    <t xml:space="preserve">ค่าใช้จ่ายในการบริหาร     </t>
  </si>
  <si>
    <t>ผลขาดทุนด้านเครดิตที่คาดว่าจะเกิดขึ้น</t>
  </si>
  <si>
    <t>ต้นทุนทางการเงิน</t>
  </si>
  <si>
    <t>ส่วนแบ่งขาดทุนจากเงินลงทุนในบริษัทร่วมตามวิธีส่วนได้เสีย</t>
  </si>
  <si>
    <t>กำไรก่อนค่าใช้จ่ายภาษีเงินได้</t>
  </si>
  <si>
    <t>ค่าใช้จ่ายภาษีเงินได้</t>
  </si>
  <si>
    <t>กำไรสำหรับปี</t>
  </si>
  <si>
    <t>กำไรขาดทุนเบ็ดเสร็จอื่น:</t>
  </si>
  <si>
    <t>รายการที่จะไม่จัดประเภทรายการใหม่ไปยัง</t>
  </si>
  <si>
    <t>กำไรหรือขาดทุนในภายหลัง</t>
  </si>
  <si>
    <t xml:space="preserve">การวัดมูลค่าใหม่ของภาระผูกพันผลประโยชน์
</t>
  </si>
  <si>
    <t>หลังออกจากงาน</t>
  </si>
  <si>
    <t>การวัดมูลค่ายุติธรรมของเงินลงทุนในตราสารทุน</t>
  </si>
  <si>
    <t>ด้วยมูลค่ายุติธรรมผ่านกำไรขาดทุนเบ็ดเสร็จอื่น</t>
  </si>
  <si>
    <t>ภาษีเงินได้ของรายการที่จะไม่จัดประเภท</t>
  </si>
  <si>
    <t>รายการใหม่ไปยังกำไรหรือขาดทุนในภายหลัง</t>
  </si>
  <si>
    <t>รวมรายการที่จะไม่จัดประเภทรายการใหม่ไป</t>
  </si>
  <si>
    <t>กำไรขาดทุนเบ็ดเสร็จอื่นสำหรับปี - สุทธิจากภาษี</t>
  </si>
  <si>
    <t>กำไรขาดทุนเบ็ดเสร็จรวมสำหรับปี</t>
  </si>
  <si>
    <t>การแบ่งปันกำไร</t>
  </si>
  <si>
    <t>ส่วนที่เป็นของผู้เป็นเจ้าของของบริษัทใหญ่</t>
  </si>
  <si>
    <t>ส่วนที่เป็นของส่วนได้เสียที่ไม่มีอำนาจควบคุม</t>
  </si>
  <si>
    <t>การแบ่งปันกำไรเบ็ดเสร็จรวม</t>
  </si>
  <si>
    <t>กำไรต่อหุ้น</t>
  </si>
  <si>
    <t>กำไรต่อหุ้นขั้นพื้นฐาน</t>
  </si>
  <si>
    <t>กำไรต่อหุ้นปรับลด</t>
  </si>
  <si>
    <t>งบการเปลี่ยนแปลงส่วนของเจ้าของ</t>
  </si>
  <si>
    <t>ส่วนของผู้เป็นเจ้าของของบริษัทใหญ่</t>
  </si>
  <si>
    <t>ส่วนเกินทุน</t>
  </si>
  <si>
    <t>จากการรวม</t>
  </si>
  <si>
    <t>การเปลี่ยนแปลง</t>
  </si>
  <si>
    <t>จัดสรรแล้ว -</t>
  </si>
  <si>
    <t>รวมส่วนของ</t>
  </si>
  <si>
    <t>ทุนที่ออกและ</t>
  </si>
  <si>
    <t>ส่วนเกิน</t>
  </si>
  <si>
    <t>เงินรับล่วงหน้า</t>
  </si>
  <si>
    <t>ธุรกิจภายใต้การ</t>
  </si>
  <si>
    <t>สัดส่วน</t>
  </si>
  <si>
    <t>ทุนสำรอง</t>
  </si>
  <si>
    <t>ผู้เป็นเจ้าของ</t>
  </si>
  <si>
    <t>ส่วนได้เสียที่ไม่มี</t>
  </si>
  <si>
    <t>รวม</t>
  </si>
  <si>
    <t>ชำระแล้ว</t>
  </si>
  <si>
    <t>มูลค่าหุ้น</t>
  </si>
  <si>
    <t>ค่าหุ้น</t>
  </si>
  <si>
    <t>ควบคุมเดียวกัน</t>
  </si>
  <si>
    <t>ในบริษัทย่อย</t>
  </si>
  <si>
    <t>ตามกฎหมาย</t>
  </si>
  <si>
    <t>ของบริษัทใหญ่</t>
  </si>
  <si>
    <t>อำนาจควบคุม</t>
  </si>
  <si>
    <t>ยอดยกมาต้นปี วันที่ 1 มกราคม พ.ศ. 2566</t>
  </si>
  <si>
    <t>การเปลี่ยนแปลงในส่วนของเจ้าของสำหรับปี</t>
  </si>
  <si>
    <t>การเพิ่มหุ้นสามัญ</t>
  </si>
  <si>
    <t>การออกหุ้นของบริษัทย่อย</t>
  </si>
  <si>
    <t>สำรองตามกฎหมาย</t>
  </si>
  <si>
    <t>เงินปันผลจ่าย</t>
  </si>
  <si>
    <t>ยอดคงเหลือสิ้นปี วันที่ 31 ธันวาคม พ.ศ. 2566</t>
  </si>
  <si>
    <t>ยอดยกมาต้นปี วันที่ 1 มกราคม พ.ศ. 2567</t>
  </si>
  <si>
    <t>ยอดคงเหลือสิ้นปี วันที่ 31 ธันวาคม พ.ศ. 2567</t>
  </si>
  <si>
    <t xml:space="preserve">                                                                                               กรรมการ    ____________________________________       กรรมการ    ____________________________________</t>
  </si>
  <si>
    <t xml:space="preserve">งบการเปลี่ยนแปลงส่วนของเจ้าของ </t>
  </si>
  <si>
    <t>ทุนที่ออก</t>
  </si>
  <si>
    <t>และชำระแล้ว</t>
  </si>
  <si>
    <t>ทุนสำรองตามกฎหมาย</t>
  </si>
  <si>
    <t>กรรมการ    ____________________________________       กรรมการ    ____________________________________</t>
  </si>
  <si>
    <t xml:space="preserve">งบกระแสเงินสด </t>
  </si>
  <si>
    <t>กระแสเงินสดจากกิจกรรมดำเนินงาน</t>
  </si>
  <si>
    <t>กำไรก่อนภาษีเงินได้</t>
  </si>
  <si>
    <t>รายการปรับปรุง</t>
  </si>
  <si>
    <t>ค่าเสื่อมราคา</t>
  </si>
  <si>
    <t>ค่าตัดจำหน่าย</t>
  </si>
  <si>
    <t>ค่าเสื่อมราคาสินทรัพย์สิทธิการใช้</t>
  </si>
  <si>
    <t>กำไรจากการจำหน่ายอุปกรณ์</t>
  </si>
  <si>
    <t>กำไรจากการวัดมูลค่ายุติธรรมของสัญญาอนุพันธ์</t>
  </si>
  <si>
    <t xml:space="preserve">ผลขาดทุนด้านเครดิตที่คาดว่าจะเกิดขึ้น (กลับรายการ) </t>
  </si>
  <si>
    <t xml:space="preserve">กลับรายการผลขาดทุนจากการลดมูลค่าของสินค้าคงเหลือ </t>
  </si>
  <si>
    <t>ขาดทุนจากการเปลี่ยนแปลงเงื่อนไขในสัญญาหุ้นกู้</t>
  </si>
  <si>
    <t>ผลขาดทุนจากการลดลงของมูลค่าสินทรัพย์ดิจิทัล (กลับรายการ)</t>
  </si>
  <si>
    <t>ผลขาดทุนจากการยกเลิกสัญญาเช่า</t>
  </si>
  <si>
    <t>(กำไร) ขาดทุนจากการเปลี่ยนสถานะเงินลงทุน</t>
  </si>
  <si>
    <t>ส่วนแบ่งขาดทุนจากบริษัทร่วม</t>
  </si>
  <si>
    <t>ดอกเบี้ยรับ</t>
  </si>
  <si>
    <t>ดอกเบี้ยจ่าย</t>
  </si>
  <si>
    <t>เงินปันผลรับ</t>
  </si>
  <si>
    <t>กลับรายการประมาณการรื้อถอน</t>
  </si>
  <si>
    <t>การเปลี่ยนแปลงของสินทรัพย์และหนี้สินดำเนินงาน</t>
  </si>
  <si>
    <t>-  ลูกหนี้การค้าและลูกหนี้อื่น</t>
  </si>
  <si>
    <t>-  สินทรัพย์ที่เกิดจากสัญญา</t>
  </si>
  <si>
    <t>-  ลูกหนี้ตามสัญญาเช่า</t>
  </si>
  <si>
    <t>-  สินค้าคงเหลือ</t>
  </si>
  <si>
    <t>-  สินทรัพย์หมุนเวียนอื่น</t>
  </si>
  <si>
    <t>-  สินทรัพย์ไม่หมุนเวียนอื่น</t>
  </si>
  <si>
    <t>-  เจ้าหนี้การค้าและเจ้าหนี้อื่น</t>
  </si>
  <si>
    <t>-  หนี้สินหมุนเวียนอื่น</t>
  </si>
  <si>
    <t>-  รายได้รับล่วงหน้างานบริการ</t>
  </si>
  <si>
    <t>- ประมาณการรื้อถอน</t>
  </si>
  <si>
    <t>-  ภาระผูกพันผลประโยชน์พนักงาน</t>
  </si>
  <si>
    <t>เงินสดจากการดำเนินงาน</t>
  </si>
  <si>
    <r>
      <t>หัก</t>
    </r>
    <r>
      <rPr>
        <sz val="13"/>
        <rFont val="Browallia New"/>
        <family val="2"/>
      </rPr>
      <t xml:space="preserve">   ดอกเบี้ยจ่าย</t>
    </r>
  </si>
  <si>
    <t xml:space="preserve">        จ่ายภาษีเงินได้</t>
  </si>
  <si>
    <t>เงินสดสุทธิ(ใช้ไปใน)ได้มาจากกิจการดำเนินงาน</t>
  </si>
  <si>
    <r>
      <t xml:space="preserve">งบกระแสเงินสด </t>
    </r>
    <r>
      <rPr>
        <sz val="13"/>
        <rFont val="Browallia New"/>
        <family val="2"/>
      </rPr>
      <t>(ต่อ)</t>
    </r>
  </si>
  <si>
    <t>กระแสเงินสดจากกิจกรรมลงทุน</t>
  </si>
  <si>
    <t>เงินสดจ่ายเพื่อซื้อที่ดิน อาคารและอุปกรณ์</t>
  </si>
  <si>
    <t>เงินสดจ่ายต้นทุนการกู้ยืมที่รวมอยู่ในที่ดิน อาคารและอุปกรณ์</t>
  </si>
  <si>
    <t>เงินสดจ่ายเพื่อซื้อสินทรัพย์ไม่มีตัวตน</t>
  </si>
  <si>
    <t>เงินสดจ่ายเพื่อซื้อสินทรัพย์สิทธิการใช้</t>
  </si>
  <si>
    <t>เงินฝากสถาบันการเงินที่ติดภาระค้ำประกันที่ (เพิ่มขึ้น) ลดลง</t>
  </si>
  <si>
    <t>เงินสดจ่ายเพื่อลงทุนในบริษัทย่อย</t>
  </si>
  <si>
    <t>เงินสดจ่ายเพื่อลงทุนในบริษัทร่วม</t>
  </si>
  <si>
    <t>เงินสดจ่ายให้กู้ยืมแก่กิจการอื่น</t>
  </si>
  <si>
    <t>เงินสดจ่ายให้กู้ยืมแก่กิจการที่เกี่ยวข้องกัน</t>
  </si>
  <si>
    <t>เงินสดรับคืนจากเงินให้กู้ยืมแก่กิจการที่เกี่ยวข้องกัน</t>
  </si>
  <si>
    <t>เงินสดรับจากการจำหน่ายสินทรัพย์</t>
  </si>
  <si>
    <t>เงินสดรับจากเงินปันผลรับ</t>
  </si>
  <si>
    <t>เงินสดรับจากดอกเบี้ยรับ</t>
  </si>
  <si>
    <t>เงินสดสุทธิได้มาจาก(ใช้ไปใน)กิจกรรมลงทุน</t>
  </si>
  <si>
    <t>กระแสเงินสดจากกิจกรรมจัดหาเงิน</t>
  </si>
  <si>
    <t>เงินสดรับจากการออกหุ้นใหม่</t>
  </si>
  <si>
    <t>เงินสดจ่ายต้นทุนการทำรายการที่เกี่ยวข้องกับการออกหุ้นใหม่</t>
  </si>
  <si>
    <t>เงินสดรับจากเงินกู้ยืมระยะสั้นจากสถาบันการเงิน</t>
  </si>
  <si>
    <t>เงินสดจ่ายคืนเงินกู้ยืมระยะสั้นจากสถาบันการเงิน</t>
  </si>
  <si>
    <t>เงินสดรับจากเงินกู้ยืมระยะยาวจากสถาบันการเงิน</t>
  </si>
  <si>
    <t>เงินสดจ่ายคืนเงินกู้ยืมระยะยาวจากสถาบันการเงิน</t>
  </si>
  <si>
    <t>เงินสดจ่ายจากการชำระคืนหุ้นกู้</t>
  </si>
  <si>
    <t>เงินสดจ่ายต้นทุนการทำรายการที่เกี่ยวข้องกับการออกหุ้นกู้</t>
  </si>
  <si>
    <t>เงินสดจ่ายคืนหนี้สินตามสัญญาเช่า</t>
  </si>
  <si>
    <t>เงินสดรับจากการส่วนได้เสียที่ไม่มีการควบคุม</t>
  </si>
  <si>
    <t>จากการออกหุ้นของบริษัทย่อย</t>
  </si>
  <si>
    <t>เงินสดจ่ายเงินปันผล</t>
  </si>
  <si>
    <t>เงินสดสุทธิได้มาจากกิจกรรมจัดหาเงิน</t>
  </si>
  <si>
    <t>เงินสดและรายการเทียบเท่าเงินสด (เพิ่มขึ้น) ลดลงสุทธิ</t>
  </si>
  <si>
    <t>เงินสดและรายการเทียบเท่าเงินสดวันต้นปี</t>
  </si>
  <si>
    <t>เงินสดและรายการเทียบเท่าเงินสดวันสิ้นปี</t>
  </si>
  <si>
    <t>รายการที่ไม่ใช่เงินสดที่มีสาระสำคัญ</t>
  </si>
  <si>
    <t>การเพิ่มขึ้นของสิทธิการใช้ภายใต้สัญญาเช่า</t>
  </si>
  <si>
    <t>เจ้าหนี้ค่าก่อสร้างอาคารและอุปกรณ์</t>
  </si>
  <si>
    <t>เจ้าหนี้เงินลงทุนในตราสารทุนที่วัดมูลค่ายุติธรรม</t>
  </si>
  <si>
    <t>ผ่านกําไรขาดทุนเบ็ดเสร็จอื่น</t>
  </si>
  <si>
    <t>เจ้าหนี้ค่าเช่าอุปกรณ์ลดลงจากการยกเลิกสัญญาเช่า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</si>
</sst>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#,##0;\(#,##0\);&quot;-&quot;;@"/>
    <numFmt numFmtId="166" formatCode="#,##0;\(#,##0\)"/>
    <numFmt numFmtId="167" formatCode="#,##0.00;\(#,##0.00\);&quot;-&quot;;@"/>
    <numFmt numFmtId="168" formatCode="#,##0;\(#,##0\);&quot;-&quot;"/>
    <numFmt numFmtId="169" formatCode="#,##0;[Red]\(#,##0\)"/>
    <numFmt numFmtId="170" formatCode="#,##0.0;\(#,##0.0\)"/>
  </numFmts>
  <fonts count="11">
    <font>
      <sz val="14"/>
      <name val="Cordia New"/>
      <charset val="222"/>
    </font>
    <font>
      <b/>
      <sz val="13"/>
      <name val="Browallia New"/>
      <family val="2"/>
    </font>
    <font>
      <sz val="14"/>
      <name val="Cordia New"/>
      <family val="2"/>
    </font>
    <font>
      <sz val="13"/>
      <name val="Browallia New"/>
      <family val="2"/>
    </font>
    <font>
      <sz val="13"/>
      <color theme="1"/>
      <name val="Browallia New"/>
      <family val="2"/>
    </font>
    <font>
      <sz val="10"/>
      <name val="Arial"/>
      <family val="2"/>
    </font>
    <font>
      <i/>
      <sz val="13"/>
      <name val="Browallia New"/>
      <family val="2"/>
    </font>
    <font>
      <sz val="13"/>
      <color rgb="FF000000"/>
      <name val="Browallia New"/>
      <family val="2"/>
    </font>
    <font>
      <b/>
      <sz val="13"/>
      <color theme="1"/>
      <name val="Browallia New"/>
      <family val="2"/>
    </font>
    <font>
      <b/>
      <u/>
      <sz val="13"/>
      <name val="Browallia New"/>
      <family val="2"/>
    </font>
    <font>
      <u/>
      <sz val="13"/>
      <name val="Browallia Ne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</borders>
  <cellStyleXfs count="10">
    <xf numFmtId="0" fontId="0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43" fontId="2" fillId="0" borderId="0" applyFont="0" applyFill="0" applyBorder="0" applyAlignment="0" applyProtection="0"/>
  </cellStyleXfs>
  <cellXfs count="163">
    <xf numFmtId="0" fontId="0" fillId="0" borderId="0" xfId="0"/>
    <xf numFmtId="0" fontId="1" fillId="0" borderId="0" xfId="0" applyFont="1"/>
    <xf numFmtId="0" fontId="3" fillId="0" borderId="0" xfId="1" applyFont="1" applyAlignment="1">
      <alignment vertical="center"/>
    </xf>
    <xf numFmtId="0" fontId="1" fillId="0" borderId="0" xfId="1" applyFont="1" applyAlignment="1">
      <alignment vertical="center"/>
    </xf>
    <xf numFmtId="166" fontId="1" fillId="0" borderId="1" xfId="1" applyNumberFormat="1" applyFont="1" applyBorder="1" applyAlignment="1">
      <alignment vertical="center"/>
    </xf>
    <xf numFmtId="0" fontId="1" fillId="0" borderId="1" xfId="1" applyFont="1" applyBorder="1" applyAlignment="1">
      <alignment vertical="center"/>
    </xf>
    <xf numFmtId="0" fontId="3" fillId="0" borderId="0" xfId="1" quotePrefix="1" applyFont="1" applyAlignment="1">
      <alignment vertical="center"/>
    </xf>
    <xf numFmtId="166" fontId="3" fillId="0" borderId="0" xfId="2" applyNumberFormat="1" applyFont="1" applyAlignment="1">
      <alignment horizontal="center" vertical="top"/>
    </xf>
    <xf numFmtId="0" fontId="3" fillId="0" borderId="1" xfId="1" applyFont="1" applyBorder="1" applyAlignment="1">
      <alignment vertical="center"/>
    </xf>
    <xf numFmtId="165" fontId="3" fillId="0" borderId="0" xfId="3" applyNumberFormat="1" applyFont="1" applyFill="1" applyBorder="1" applyAlignment="1">
      <alignment vertical="center"/>
    </xf>
    <xf numFmtId="165" fontId="3" fillId="0" borderId="0" xfId="3" applyNumberFormat="1" applyFont="1" applyFill="1" applyAlignment="1">
      <alignment horizontal="right" vertical="center"/>
    </xf>
    <xf numFmtId="165" fontId="3" fillId="0" borderId="0" xfId="3" applyNumberFormat="1" applyFont="1" applyFill="1" applyBorder="1" applyAlignment="1">
      <alignment horizontal="right" vertical="center"/>
    </xf>
    <xf numFmtId="165" fontId="3" fillId="0" borderId="0" xfId="3" applyNumberFormat="1" applyFont="1" applyFill="1" applyBorder="1" applyAlignment="1">
      <alignment horizontal="center" vertical="center"/>
    </xf>
    <xf numFmtId="0" fontId="3" fillId="0" borderId="0" xfId="4" applyFont="1" applyAlignment="1">
      <alignment vertical="center"/>
    </xf>
    <xf numFmtId="165" fontId="3" fillId="0" borderId="1" xfId="3" applyNumberFormat="1" applyFont="1" applyFill="1" applyBorder="1" applyAlignment="1">
      <alignment horizontal="right" vertical="center"/>
    </xf>
    <xf numFmtId="0" fontId="3" fillId="0" borderId="0" xfId="5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7" applyFont="1" applyAlignment="1">
      <alignment vertical="center"/>
    </xf>
    <xf numFmtId="0" fontId="1" fillId="0" borderId="0" xfId="2" applyFont="1" applyAlignment="1">
      <alignment vertical="top"/>
    </xf>
    <xf numFmtId="0" fontId="3" fillId="0" borderId="0" xfId="2" applyFont="1" applyAlignment="1">
      <alignment vertical="top"/>
    </xf>
    <xf numFmtId="166" fontId="1" fillId="0" borderId="1" xfId="2" applyNumberFormat="1" applyFont="1" applyBorder="1" applyAlignment="1">
      <alignment vertical="top"/>
    </xf>
    <xf numFmtId="0" fontId="1" fillId="0" borderId="1" xfId="2" applyFont="1" applyBorder="1" applyAlignment="1">
      <alignment vertical="top"/>
    </xf>
    <xf numFmtId="166" fontId="1" fillId="0" borderId="0" xfId="2" applyNumberFormat="1" applyFont="1" applyAlignment="1">
      <alignment vertical="top"/>
    </xf>
    <xf numFmtId="0" fontId="3" fillId="0" borderId="0" xfId="6" applyFont="1" applyAlignment="1">
      <alignment vertical="top"/>
    </xf>
    <xf numFmtId="0" fontId="1" fillId="0" borderId="0" xfId="8" applyFont="1" applyAlignment="1">
      <alignment vertical="top"/>
    </xf>
    <xf numFmtId="0" fontId="3" fillId="0" borderId="0" xfId="8" applyFont="1" applyAlignment="1">
      <alignment vertical="top"/>
    </xf>
    <xf numFmtId="0" fontId="6" fillId="0" borderId="0" xfId="8" applyFont="1" applyAlignment="1">
      <alignment vertical="top"/>
    </xf>
    <xf numFmtId="0" fontId="7" fillId="0" borderId="0" xfId="0" applyFont="1"/>
    <xf numFmtId="0" fontId="3" fillId="0" borderId="1" xfId="2" applyFont="1" applyBorder="1" applyAlignment="1">
      <alignment vertical="top"/>
    </xf>
    <xf numFmtId="0" fontId="1" fillId="0" borderId="0" xfId="2" applyFont="1" applyAlignment="1">
      <alignment vertical="center"/>
    </xf>
    <xf numFmtId="0" fontId="1" fillId="0" borderId="1" xfId="2" applyFont="1" applyBorder="1" applyAlignment="1">
      <alignment vertical="center"/>
    </xf>
    <xf numFmtId="0" fontId="3" fillId="0" borderId="0" xfId="2" applyFont="1" applyAlignment="1">
      <alignment vertical="center"/>
    </xf>
    <xf numFmtId="0" fontId="4" fillId="0" borderId="0" xfId="0" applyFont="1" applyAlignment="1">
      <alignment vertical="top"/>
    </xf>
    <xf numFmtId="0" fontId="3" fillId="0" borderId="0" xfId="5" applyFont="1" applyAlignment="1">
      <alignment vertical="top"/>
    </xf>
    <xf numFmtId="165" fontId="3" fillId="0" borderId="0" xfId="0" applyNumberFormat="1" applyFont="1" applyAlignment="1">
      <alignment horizontal="right" vertical="center"/>
    </xf>
    <xf numFmtId="166" fontId="3" fillId="0" borderId="0" xfId="2" applyNumberFormat="1" applyFont="1" applyAlignment="1">
      <alignment horizontal="left" vertical="center"/>
    </xf>
    <xf numFmtId="0" fontId="3" fillId="0" borderId="1" xfId="2" applyFont="1" applyBorder="1" applyAlignment="1">
      <alignment vertical="center"/>
    </xf>
    <xf numFmtId="0" fontId="9" fillId="0" borderId="0" xfId="2" applyFont="1" applyAlignment="1">
      <alignment vertical="center"/>
    </xf>
    <xf numFmtId="166" fontId="3" fillId="0" borderId="0" xfId="2" applyNumberFormat="1" applyFont="1" applyAlignment="1">
      <alignment horizontal="center" vertical="center"/>
    </xf>
    <xf numFmtId="166" fontId="1" fillId="0" borderId="0" xfId="6" applyNumberFormat="1" applyFont="1" applyAlignment="1">
      <alignment vertical="center"/>
    </xf>
    <xf numFmtId="0" fontId="3" fillId="0" borderId="0" xfId="6" applyFont="1" applyAlignment="1">
      <alignment vertical="center"/>
    </xf>
    <xf numFmtId="165" fontId="1" fillId="0" borderId="0" xfId="9" applyNumberFormat="1" applyFont="1" applyFill="1" applyAlignment="1">
      <alignment horizontal="right" vertical="center"/>
    </xf>
    <xf numFmtId="166" fontId="1" fillId="0" borderId="0" xfId="6" quotePrefix="1" applyNumberFormat="1" applyFont="1" applyAlignment="1">
      <alignment horizontal="left" vertical="center"/>
    </xf>
    <xf numFmtId="165" fontId="3" fillId="0" borderId="0" xfId="9" applyNumberFormat="1" applyFont="1" applyFill="1" applyAlignment="1">
      <alignment horizontal="centerContinuous" vertical="center"/>
    </xf>
    <xf numFmtId="166" fontId="1" fillId="0" borderId="1" xfId="6" applyNumberFormat="1" applyFont="1" applyBorder="1" applyAlignment="1">
      <alignment horizontal="left" vertical="center"/>
    </xf>
    <xf numFmtId="165" fontId="3" fillId="0" borderId="1" xfId="9" applyNumberFormat="1" applyFont="1" applyFill="1" applyBorder="1" applyAlignment="1">
      <alignment horizontal="centerContinuous" vertical="center"/>
    </xf>
    <xf numFmtId="166" fontId="1" fillId="0" borderId="0" xfId="6" applyNumberFormat="1" applyFont="1" applyAlignment="1">
      <alignment horizontal="left" vertical="center"/>
    </xf>
    <xf numFmtId="165" fontId="3" fillId="0" borderId="0" xfId="9" applyNumberFormat="1" applyFont="1" applyFill="1" applyBorder="1" applyAlignment="1">
      <alignment horizontal="centerContinuous" vertical="center"/>
    </xf>
    <xf numFmtId="166" fontId="3" fillId="0" borderId="0" xfId="6" applyNumberFormat="1" applyFont="1" applyAlignment="1">
      <alignment vertical="center"/>
    </xf>
    <xf numFmtId="166" fontId="3" fillId="0" borderId="0" xfId="6" applyNumberFormat="1" applyFont="1" applyAlignment="1">
      <alignment horizontal="left" vertical="center"/>
    </xf>
    <xf numFmtId="165" fontId="3" fillId="0" borderId="0" xfId="9" applyNumberFormat="1" applyFont="1" applyFill="1" applyBorder="1" applyAlignment="1">
      <alignment horizontal="right" vertical="center"/>
    </xf>
    <xf numFmtId="166" fontId="3" fillId="0" borderId="0" xfId="6" quotePrefix="1" applyNumberFormat="1" applyFont="1" applyAlignment="1">
      <alignment horizontal="left" vertical="center"/>
    </xf>
    <xf numFmtId="0" fontId="3" fillId="0" borderId="0" xfId="6" quotePrefix="1" applyFont="1" applyAlignment="1">
      <alignment vertical="center"/>
    </xf>
    <xf numFmtId="0" fontId="4" fillId="0" borderId="0" xfId="0" quotePrefix="1" applyFont="1" applyAlignment="1">
      <alignment vertical="top"/>
    </xf>
    <xf numFmtId="165" fontId="3" fillId="0" borderId="1" xfId="9" applyNumberFormat="1" applyFont="1" applyFill="1" applyBorder="1" applyAlignment="1">
      <alignment horizontal="right" vertical="center"/>
    </xf>
    <xf numFmtId="166" fontId="10" fillId="0" borderId="0" xfId="6" applyNumberFormat="1" applyFont="1" applyAlignment="1">
      <alignment horizontal="left" vertical="center"/>
    </xf>
    <xf numFmtId="165" fontId="3" fillId="0" borderId="0" xfId="9" quotePrefix="1" applyNumberFormat="1" applyFont="1" applyFill="1" applyBorder="1" applyAlignment="1">
      <alignment horizontal="right" vertical="center"/>
    </xf>
    <xf numFmtId="166" fontId="3" fillId="0" borderId="1" xfId="6" applyNumberFormat="1" applyFont="1" applyBorder="1" applyAlignment="1">
      <alignment horizontal="left" vertical="center"/>
    </xf>
    <xf numFmtId="165" fontId="3" fillId="0" borderId="1" xfId="9" quotePrefix="1" applyNumberFormat="1" applyFont="1" applyFill="1" applyBorder="1" applyAlignment="1">
      <alignment horizontal="right" vertical="center"/>
    </xf>
    <xf numFmtId="165" fontId="3" fillId="0" borderId="4" xfId="9" applyNumberFormat="1" applyFont="1" applyFill="1" applyBorder="1" applyAlignment="1">
      <alignment horizontal="right" vertical="center"/>
    </xf>
    <xf numFmtId="0" fontId="3" fillId="0" borderId="0" xfId="6" applyFont="1" applyAlignment="1">
      <alignment horizontal="left" vertical="center"/>
    </xf>
    <xf numFmtId="169" fontId="3" fillId="0" borderId="0" xfId="9" applyNumberFormat="1" applyFont="1" applyFill="1" applyBorder="1" applyAlignment="1">
      <alignment horizontal="right" vertical="center"/>
    </xf>
    <xf numFmtId="166" fontId="3" fillId="0" borderId="0" xfId="6" quotePrefix="1" applyNumberFormat="1" applyFont="1" applyAlignment="1">
      <alignment vertical="center"/>
    </xf>
    <xf numFmtId="165" fontId="3" fillId="0" borderId="2" xfId="9" applyNumberFormat="1" applyFont="1" applyFill="1" applyBorder="1" applyAlignment="1">
      <alignment horizontal="right" vertical="center"/>
    </xf>
    <xf numFmtId="166" fontId="4" fillId="0" borderId="0" xfId="0" applyNumberFormat="1" applyFont="1" applyAlignment="1">
      <alignment horizontal="left" vertical="center"/>
    </xf>
    <xf numFmtId="165" fontId="3" fillId="0" borderId="0" xfId="9" applyNumberFormat="1" applyFont="1" applyFill="1" applyAlignment="1">
      <alignment vertical="center"/>
    </xf>
    <xf numFmtId="0" fontId="3" fillId="0" borderId="0" xfId="1" applyFont="1" applyAlignment="1">
      <alignment horizontal="center" vertical="center"/>
    </xf>
    <xf numFmtId="165" fontId="3" fillId="0" borderId="0" xfId="1" applyNumberFormat="1" applyFont="1" applyAlignment="1">
      <alignment horizontal="center" vertical="center"/>
    </xf>
    <xf numFmtId="165" fontId="3" fillId="0" borderId="0" xfId="1" applyNumberFormat="1" applyFont="1" applyAlignment="1">
      <alignment horizontal="right" vertical="center"/>
    </xf>
    <xf numFmtId="0" fontId="1" fillId="0" borderId="0" xfId="1" applyFont="1" applyAlignment="1">
      <alignment horizontal="center" vertical="center"/>
    </xf>
    <xf numFmtId="165" fontId="1" fillId="0" borderId="0" xfId="1" applyNumberFormat="1" applyFont="1" applyAlignment="1">
      <alignment horizontal="center" vertical="center"/>
    </xf>
    <xf numFmtId="165" fontId="1" fillId="0" borderId="0" xfId="1" applyNumberFormat="1" applyFont="1" applyAlignment="1">
      <alignment horizontal="right" vertical="center"/>
    </xf>
    <xf numFmtId="0" fontId="1" fillId="0" borderId="1" xfId="1" applyFont="1" applyBorder="1" applyAlignment="1">
      <alignment horizontal="center" vertical="center"/>
    </xf>
    <xf numFmtId="165" fontId="1" fillId="0" borderId="1" xfId="1" applyNumberFormat="1" applyFont="1" applyBorder="1" applyAlignment="1">
      <alignment horizontal="right" vertical="center"/>
    </xf>
    <xf numFmtId="165" fontId="1" fillId="0" borderId="0" xfId="1" applyNumberFormat="1" applyFont="1" applyAlignment="1">
      <alignment vertical="center"/>
    </xf>
    <xf numFmtId="165" fontId="3" fillId="0" borderId="0" xfId="1" applyNumberFormat="1" applyFont="1" applyAlignment="1">
      <alignment vertical="center"/>
    </xf>
    <xf numFmtId="165" fontId="3" fillId="0" borderId="1" xfId="1" applyNumberFormat="1" applyFont="1" applyBorder="1" applyAlignment="1">
      <alignment horizontal="right" vertical="center"/>
    </xf>
    <xf numFmtId="165" fontId="3" fillId="0" borderId="2" xfId="1" applyNumberFormat="1" applyFont="1" applyBorder="1" applyAlignment="1">
      <alignment horizontal="right" vertical="center"/>
    </xf>
    <xf numFmtId="165" fontId="3" fillId="0" borderId="1" xfId="1" applyNumberFormat="1" applyFont="1" applyBorder="1" applyAlignment="1">
      <alignment vertical="center"/>
    </xf>
    <xf numFmtId="0" fontId="3" fillId="0" borderId="1" xfId="1" applyFont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37" fontId="3" fillId="0" borderId="0" xfId="1" applyNumberFormat="1" applyFont="1" applyAlignment="1">
      <alignment horizontal="center" vertical="center"/>
    </xf>
    <xf numFmtId="165" fontId="3" fillId="0" borderId="0" xfId="6" applyNumberFormat="1" applyFont="1" applyAlignment="1">
      <alignment horizontal="right" vertical="center"/>
    </xf>
    <xf numFmtId="165" fontId="3" fillId="0" borderId="0" xfId="6" applyNumberFormat="1" applyFont="1" applyAlignment="1">
      <alignment vertical="center"/>
    </xf>
    <xf numFmtId="165" fontId="3" fillId="0" borderId="1" xfId="6" applyNumberFormat="1" applyFont="1" applyBorder="1" applyAlignment="1">
      <alignment vertical="center"/>
    </xf>
    <xf numFmtId="165" fontId="3" fillId="0" borderId="2" xfId="1" applyNumberFormat="1" applyFont="1" applyBorder="1" applyAlignment="1">
      <alignment vertical="center"/>
    </xf>
    <xf numFmtId="0" fontId="1" fillId="0" borderId="0" xfId="2" applyFont="1" applyAlignment="1">
      <alignment horizontal="center" vertical="top"/>
    </xf>
    <xf numFmtId="165" fontId="1" fillId="0" borderId="0" xfId="2" applyNumberFormat="1" applyFont="1" applyAlignment="1">
      <alignment horizontal="right" vertical="top"/>
    </xf>
    <xf numFmtId="41" fontId="1" fillId="0" borderId="0" xfId="2" applyNumberFormat="1" applyFont="1" applyAlignment="1">
      <alignment horizontal="right" vertical="top"/>
    </xf>
    <xf numFmtId="0" fontId="1" fillId="0" borderId="1" xfId="2" applyFont="1" applyBorder="1" applyAlignment="1">
      <alignment horizontal="center" vertical="top"/>
    </xf>
    <xf numFmtId="165" fontId="1" fillId="0" borderId="1" xfId="2" applyNumberFormat="1" applyFont="1" applyBorder="1" applyAlignment="1">
      <alignment horizontal="right" vertical="top"/>
    </xf>
    <xf numFmtId="41" fontId="1" fillId="0" borderId="1" xfId="2" applyNumberFormat="1" applyFont="1" applyBorder="1" applyAlignment="1">
      <alignment horizontal="right" vertical="top"/>
    </xf>
    <xf numFmtId="0" fontId="3" fillId="0" borderId="0" xfId="2" applyFont="1" applyAlignment="1">
      <alignment horizontal="center" vertical="top"/>
    </xf>
    <xf numFmtId="166" fontId="1" fillId="0" borderId="0" xfId="2" applyNumberFormat="1" applyFont="1" applyAlignment="1">
      <alignment horizontal="right" vertical="top"/>
    </xf>
    <xf numFmtId="165" fontId="3" fillId="0" borderId="0" xfId="2" applyNumberFormat="1" applyFont="1" applyAlignment="1">
      <alignment horizontal="right" vertical="top"/>
    </xf>
    <xf numFmtId="165" fontId="3" fillId="0" borderId="1" xfId="2" applyNumberFormat="1" applyFont="1" applyBorder="1" applyAlignment="1">
      <alignment horizontal="right" vertical="top"/>
    </xf>
    <xf numFmtId="166" fontId="3" fillId="0" borderId="0" xfId="2" applyNumberFormat="1" applyFont="1" applyAlignment="1">
      <alignment horizontal="right" vertical="top"/>
    </xf>
    <xf numFmtId="167" fontId="3" fillId="0" borderId="0" xfId="6" applyNumberFormat="1" applyFont="1" applyAlignment="1">
      <alignment vertical="top"/>
    </xf>
    <xf numFmtId="167" fontId="3" fillId="0" borderId="0" xfId="6" applyNumberFormat="1" applyFont="1" applyAlignment="1">
      <alignment horizontal="right" vertical="top"/>
    </xf>
    <xf numFmtId="165" fontId="3" fillId="0" borderId="1" xfId="6" applyNumberFormat="1" applyFont="1" applyBorder="1" applyAlignment="1">
      <alignment horizontal="right" vertical="center"/>
    </xf>
    <xf numFmtId="165" fontId="3" fillId="0" borderId="1" xfId="2" applyNumberFormat="1" applyFont="1" applyBorder="1" applyAlignment="1">
      <alignment horizontal="right" vertical="center"/>
    </xf>
    <xf numFmtId="41" fontId="3" fillId="0" borderId="0" xfId="2" applyNumberFormat="1" applyFont="1" applyAlignment="1">
      <alignment horizontal="right" vertical="top"/>
    </xf>
    <xf numFmtId="165" fontId="3" fillId="0" borderId="2" xfId="2" applyNumberFormat="1" applyFont="1" applyBorder="1" applyAlignment="1">
      <alignment horizontal="right" vertical="top"/>
    </xf>
    <xf numFmtId="0" fontId="3" fillId="0" borderId="1" xfId="2" applyFont="1" applyBorder="1" applyAlignment="1">
      <alignment horizontal="center" vertical="top"/>
    </xf>
    <xf numFmtId="167" fontId="3" fillId="0" borderId="1" xfId="6" applyNumberFormat="1" applyFont="1" applyBorder="1" applyAlignment="1">
      <alignment vertical="top"/>
    </xf>
    <xf numFmtId="167" fontId="3" fillId="0" borderId="1" xfId="6" applyNumberFormat="1" applyFont="1" applyBorder="1" applyAlignment="1">
      <alignment horizontal="right" vertical="top"/>
    </xf>
    <xf numFmtId="165" fontId="3" fillId="0" borderId="2" xfId="6" applyNumberFormat="1" applyFont="1" applyBorder="1" applyAlignment="1">
      <alignment vertical="top"/>
    </xf>
    <xf numFmtId="165" fontId="3" fillId="0" borderId="0" xfId="6" applyNumberFormat="1" applyFont="1" applyAlignment="1">
      <alignment vertical="top"/>
    </xf>
    <xf numFmtId="165" fontId="3" fillId="0" borderId="0" xfId="2" applyNumberFormat="1" applyFont="1" applyAlignment="1">
      <alignment horizontal="center" vertical="top"/>
    </xf>
    <xf numFmtId="165" fontId="3" fillId="0" borderId="0" xfId="6" applyNumberFormat="1" applyFont="1" applyAlignment="1">
      <alignment horizontal="right" vertical="top"/>
    </xf>
    <xf numFmtId="167" fontId="3" fillId="0" borderId="2" xfId="6" applyNumberFormat="1" applyFont="1" applyBorder="1" applyAlignment="1">
      <alignment vertical="center"/>
    </xf>
    <xf numFmtId="0" fontId="3" fillId="0" borderId="0" xfId="2" applyFont="1" applyAlignment="1">
      <alignment horizontal="center" vertical="center"/>
    </xf>
    <xf numFmtId="167" fontId="3" fillId="0" borderId="0" xfId="6" applyNumberFormat="1" applyFont="1" applyAlignment="1">
      <alignment vertical="center"/>
    </xf>
    <xf numFmtId="165" fontId="1" fillId="0" borderId="0" xfId="2" applyNumberFormat="1" applyFont="1" applyAlignment="1">
      <alignment horizontal="center" vertical="center"/>
    </xf>
    <xf numFmtId="165" fontId="1" fillId="0" borderId="0" xfId="2" applyNumberFormat="1" applyFont="1" applyAlignment="1">
      <alignment horizontal="right" vertical="center"/>
    </xf>
    <xf numFmtId="166" fontId="1" fillId="0" borderId="0" xfId="2" applyNumberFormat="1" applyFont="1" applyAlignment="1">
      <alignment horizontal="right" vertical="center"/>
    </xf>
    <xf numFmtId="165" fontId="1" fillId="0" borderId="1" xfId="2" applyNumberFormat="1" applyFont="1" applyBorder="1" applyAlignment="1">
      <alignment horizontal="center" vertical="center"/>
    </xf>
    <xf numFmtId="165" fontId="1" fillId="0" borderId="1" xfId="2" applyNumberFormat="1" applyFont="1" applyBorder="1" applyAlignment="1">
      <alignment horizontal="right" vertical="center"/>
    </xf>
    <xf numFmtId="166" fontId="1" fillId="0" borderId="1" xfId="2" applyNumberFormat="1" applyFont="1" applyBorder="1" applyAlignment="1">
      <alignment horizontal="right" vertical="center"/>
    </xf>
    <xf numFmtId="166" fontId="3" fillId="0" borderId="0" xfId="1" applyNumberFormat="1" applyFont="1" applyAlignment="1">
      <alignment horizontal="right" vertical="center"/>
    </xf>
    <xf numFmtId="166" fontId="1" fillId="0" borderId="0" xfId="1" applyNumberFormat="1" applyFont="1" applyAlignment="1">
      <alignment horizontal="right" vertical="center"/>
    </xf>
    <xf numFmtId="165" fontId="1" fillId="0" borderId="4" xfId="1" applyNumberFormat="1" applyFont="1" applyBorder="1" applyAlignment="1">
      <alignment horizontal="right" vertical="center"/>
    </xf>
    <xf numFmtId="166" fontId="1" fillId="0" borderId="0" xfId="1" applyNumberFormat="1" applyFont="1" applyAlignment="1">
      <alignment horizontal="center" vertical="center"/>
    </xf>
    <xf numFmtId="165" fontId="1" fillId="0" borderId="0" xfId="4" applyNumberFormat="1" applyFont="1" applyAlignment="1">
      <alignment horizontal="right" vertical="center"/>
    </xf>
    <xf numFmtId="168" fontId="8" fillId="0" borderId="0" xfId="0" applyNumberFormat="1" applyFont="1" applyAlignment="1">
      <alignment horizontal="right" vertical="top"/>
    </xf>
    <xf numFmtId="0" fontId="1" fillId="0" borderId="0" xfId="2" applyFont="1" applyAlignment="1">
      <alignment horizontal="right" vertical="center"/>
    </xf>
    <xf numFmtId="165" fontId="1" fillId="0" borderId="0" xfId="1" quotePrefix="1" applyNumberFormat="1" applyFont="1" applyAlignment="1">
      <alignment horizontal="right" vertical="center"/>
    </xf>
    <xf numFmtId="168" fontId="8" fillId="0" borderId="5" xfId="0" applyNumberFormat="1" applyFont="1" applyBorder="1" applyAlignment="1">
      <alignment horizontal="right" vertical="top"/>
    </xf>
    <xf numFmtId="166" fontId="1" fillId="0" borderId="1" xfId="1" applyNumberFormat="1" applyFont="1" applyBorder="1" applyAlignment="1">
      <alignment horizontal="right" vertical="center"/>
    </xf>
    <xf numFmtId="165" fontId="1" fillId="0" borderId="1" xfId="4" applyNumberFormat="1" applyFont="1" applyBorder="1" applyAlignment="1">
      <alignment horizontal="right" vertical="center"/>
    </xf>
    <xf numFmtId="165" fontId="3" fillId="0" borderId="0" xfId="2" applyNumberFormat="1" applyFont="1" applyAlignment="1">
      <alignment horizontal="right" vertical="center"/>
    </xf>
    <xf numFmtId="165" fontId="3" fillId="0" borderId="1" xfId="2" applyNumberFormat="1" applyFont="1" applyBorder="1" applyAlignment="1">
      <alignment horizontal="center" vertical="center"/>
    </xf>
    <xf numFmtId="166" fontId="3" fillId="0" borderId="1" xfId="2" applyNumberFormat="1" applyFont="1" applyBorder="1" applyAlignment="1">
      <alignment horizontal="right" vertical="center"/>
    </xf>
    <xf numFmtId="165" fontId="3" fillId="0" borderId="0" xfId="2" applyNumberFormat="1" applyFont="1" applyAlignment="1">
      <alignment horizontal="center" vertical="center"/>
    </xf>
    <xf numFmtId="166" fontId="3" fillId="0" borderId="0" xfId="2" applyNumberFormat="1" applyFont="1" applyAlignment="1">
      <alignment horizontal="right" vertical="center"/>
    </xf>
    <xf numFmtId="166" fontId="1" fillId="0" borderId="0" xfId="2" applyNumberFormat="1" applyFont="1" applyAlignment="1">
      <alignment horizontal="center" vertical="center"/>
    </xf>
    <xf numFmtId="166" fontId="1" fillId="0" borderId="1" xfId="2" applyNumberFormat="1" applyFont="1" applyBorder="1" applyAlignment="1">
      <alignment horizontal="center" vertical="center"/>
    </xf>
    <xf numFmtId="165" fontId="3" fillId="0" borderId="0" xfId="4" applyNumberFormat="1" applyFont="1" applyAlignment="1">
      <alignment horizontal="right" vertical="center"/>
    </xf>
    <xf numFmtId="165" fontId="1" fillId="0" borderId="0" xfId="4" applyNumberFormat="1" applyFont="1" applyAlignment="1">
      <alignment horizontal="center" vertical="center"/>
    </xf>
    <xf numFmtId="166" fontId="3" fillId="0" borderId="1" xfId="2" applyNumberFormat="1" applyFont="1" applyBorder="1" applyAlignment="1">
      <alignment horizontal="center" vertical="center"/>
    </xf>
    <xf numFmtId="0" fontId="3" fillId="0" borderId="1" xfId="6" applyFont="1" applyBorder="1" applyAlignment="1">
      <alignment vertical="center"/>
    </xf>
    <xf numFmtId="165" fontId="1" fillId="0" borderId="0" xfId="6" applyNumberFormat="1" applyFont="1" applyAlignment="1">
      <alignment horizontal="right" vertical="center"/>
    </xf>
    <xf numFmtId="166" fontId="1" fillId="0" borderId="0" xfId="6" applyNumberFormat="1" applyFont="1" applyAlignment="1">
      <alignment horizontal="right" vertical="center"/>
    </xf>
    <xf numFmtId="0" fontId="1" fillId="0" borderId="0" xfId="6" applyFont="1" applyAlignment="1">
      <alignment horizontal="center" vertical="center"/>
    </xf>
    <xf numFmtId="0" fontId="1" fillId="0" borderId="1" xfId="6" applyFont="1" applyBorder="1" applyAlignment="1">
      <alignment horizontal="center" vertical="center"/>
    </xf>
    <xf numFmtId="165" fontId="1" fillId="0" borderId="1" xfId="6" applyNumberFormat="1" applyFont="1" applyBorder="1" applyAlignment="1">
      <alignment horizontal="right" vertical="center"/>
    </xf>
    <xf numFmtId="165" fontId="3" fillId="0" borderId="0" xfId="6" applyNumberFormat="1" applyFont="1" applyAlignment="1">
      <alignment horizontal="right" vertical="center" wrapText="1"/>
    </xf>
    <xf numFmtId="0" fontId="3" fillId="0" borderId="0" xfId="6" applyFont="1" applyAlignment="1">
      <alignment horizontal="center" vertical="center"/>
    </xf>
    <xf numFmtId="165" fontId="3" fillId="0" borderId="1" xfId="6" applyNumberFormat="1" applyFont="1" applyBorder="1" applyAlignment="1">
      <alignment horizontal="right" vertical="center" wrapText="1"/>
    </xf>
    <xf numFmtId="0" fontId="3" fillId="0" borderId="1" xfId="6" applyFont="1" applyBorder="1" applyAlignment="1">
      <alignment horizontal="center" vertical="center"/>
    </xf>
    <xf numFmtId="165" fontId="3" fillId="0" borderId="2" xfId="6" applyNumberFormat="1" applyFont="1" applyBorder="1" applyAlignment="1">
      <alignment horizontal="right" vertical="center"/>
    </xf>
    <xf numFmtId="170" fontId="3" fillId="0" borderId="0" xfId="6" applyNumberFormat="1" applyFont="1" applyAlignment="1">
      <alignment horizontal="center" vertical="center"/>
    </xf>
    <xf numFmtId="3" fontId="3" fillId="0" borderId="0" xfId="1" applyNumberFormat="1" applyFont="1" applyAlignment="1">
      <alignment vertical="center"/>
    </xf>
    <xf numFmtId="165" fontId="1" fillId="0" borderId="1" xfId="1" applyNumberFormat="1" applyFont="1" applyBorder="1" applyAlignment="1">
      <alignment horizontal="center" vertical="center"/>
    </xf>
    <xf numFmtId="166" fontId="3" fillId="0" borderId="0" xfId="2" applyNumberFormat="1" applyFont="1" applyAlignment="1">
      <alignment horizontal="left" vertical="top"/>
    </xf>
    <xf numFmtId="166" fontId="3" fillId="0" borderId="0" xfId="2" applyNumberFormat="1" applyFont="1" applyAlignment="1">
      <alignment horizontal="center" vertical="center"/>
    </xf>
    <xf numFmtId="166" fontId="3" fillId="0" borderId="0" xfId="6" applyNumberFormat="1" applyFont="1" applyAlignment="1">
      <alignment horizontal="center" vertical="center"/>
    </xf>
    <xf numFmtId="165" fontId="3" fillId="0" borderId="0" xfId="2" applyNumberFormat="1" applyFont="1" applyBorder="1" applyAlignment="1">
      <alignment horizontal="right" vertical="top"/>
    </xf>
    <xf numFmtId="165" fontId="1" fillId="0" borderId="1" xfId="1" applyNumberFormat="1" applyFont="1" applyBorder="1" applyAlignment="1">
      <alignment horizontal="center" vertical="center"/>
    </xf>
    <xf numFmtId="166" fontId="3" fillId="0" borderId="0" xfId="2" applyNumberFormat="1" applyFont="1" applyAlignment="1">
      <alignment horizontal="left" vertical="top"/>
    </xf>
    <xf numFmtId="165" fontId="1" fillId="0" borderId="3" xfId="1" applyNumberFormat="1" applyFont="1" applyBorder="1" applyAlignment="1">
      <alignment horizontal="center" vertical="center"/>
    </xf>
    <xf numFmtId="166" fontId="3" fillId="0" borderId="0" xfId="2" applyNumberFormat="1" applyFont="1" applyAlignment="1">
      <alignment horizontal="center" vertical="center"/>
    </xf>
    <xf numFmtId="166" fontId="3" fillId="0" borderId="0" xfId="6" applyNumberFormat="1" applyFont="1" applyAlignment="1">
      <alignment horizontal="center" vertical="center"/>
    </xf>
  </cellXfs>
  <cellStyles count="10">
    <cellStyle name="Comma 10" xfId="3" xr:uid="{60E9DC26-FD58-4FDE-A488-DBAF5AFDB350}"/>
    <cellStyle name="Comma 2 2" xfId="9" xr:uid="{E73E2035-ADA0-49AD-B658-4FCA8028AC66}"/>
    <cellStyle name="Normal" xfId="0" builtinId="0"/>
    <cellStyle name="Normal 10" xfId="2" xr:uid="{DAC3F4E5-7FB9-4CEA-825B-6C43F1DE5238}"/>
    <cellStyle name="Normal 2" xfId="7" xr:uid="{D0571AFE-4542-47E9-A5CA-87E71612A24D}"/>
    <cellStyle name="Normal 29 2" xfId="8" xr:uid="{28F91D56-A6CB-4A7E-9652-C3EAAB7E209B}"/>
    <cellStyle name="Normal 4" xfId="1" xr:uid="{06EB84A7-01F1-453D-8869-04F7047224D7}"/>
    <cellStyle name="Normal 4 2 2" xfId="4" xr:uid="{2D1E11A5-91F0-4414-9A41-5FC44451844F}"/>
    <cellStyle name="Normal 4 5 2" xfId="5" xr:uid="{C2669109-2C41-4325-B650-6A4204B2C0CC}"/>
    <cellStyle name="Normal 6 2" xfId="6" xr:uid="{596C6D6B-757E-4E84-92BD-13AA91CA40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5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phanumat\Desktop\Traffic%20Corner\Dream%20Media\Audit%20paper\Q2_07\sunisa\MANAGER\Q2\Audit%20paper\Q%202'06\Documents%20and%20Settings\nuttinee\My%20Documents\Westpac\October9900_nch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phanumat\Desktop\Traffic%20Corner\Dream%20Media\Audit%20paper\Q2_07\sunisa\MANAGER\Q2\Audit%20paper\Q%202'06\Documents%20and%20Settings\nuttinee\My%20Documents\Clients\Westpac\October9900_nch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ofs3003\vol1\JOBS\NXTREND\GOREDC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s/shares/TEMP/MODE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s/TEMP/MODE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s\TEMP\MODE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BEV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NANCIA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1%20%20Rin\aa\tcrt\client\non%20taxabl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TEMP\MODE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ofs3003\vol1\TAX\E\EEI66759\ElronDCF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"/>
      <sheetName val="PL"/>
      <sheetName val="A-100"/>
      <sheetName val="B-100"/>
      <sheetName val="B-100 Conclude"/>
      <sheetName val="B-102"/>
      <sheetName val="B-200"/>
      <sheetName val="B-201"/>
      <sheetName val="D-100"/>
      <sheetName val="D-200"/>
      <sheetName val="D-300"/>
      <sheetName val="D-400"/>
      <sheetName val="H-100"/>
      <sheetName val="O-100"/>
      <sheetName val="O-200"/>
      <sheetName val="I-100"/>
      <sheetName val="I-100 Conclude"/>
      <sheetName val="I-104 ap confirm control"/>
      <sheetName val="I-200"/>
      <sheetName val="I-200 Conclude"/>
      <sheetName val="J-100"/>
      <sheetName val="K-100"/>
      <sheetName val="L-100"/>
      <sheetName val="L-200"/>
      <sheetName val="L-300"/>
      <sheetName val="L-400"/>
      <sheetName val="L-500"/>
      <sheetName val="M-100"/>
      <sheetName val="M-200"/>
      <sheetName val="N-100"/>
      <sheetName val="N-100 Conclude"/>
      <sheetName val="N-101"/>
      <sheetName val="PA-100"/>
      <sheetName val="PA-100 Conclude"/>
      <sheetName val="PA-102"/>
      <sheetName val="PA-103"/>
      <sheetName val="PA-103.1"/>
      <sheetName val="PA-200"/>
      <sheetName val="PB-100"/>
      <sheetName val="PD-100"/>
      <sheetName val="RCLS"/>
      <sheetName val="Unadjusted"/>
      <sheetName val="PD-101"/>
      <sheetName val="Review Accrue"/>
      <sheetName val="A"/>
      <sheetName val="salary"/>
      <sheetName val="Prepaid Exp"/>
      <sheetName val="Adjust"/>
      <sheetName val="FixedAsset"/>
      <sheetName val="Sheet1"/>
      <sheetName val="Deposit"/>
      <sheetName val="Current"/>
      <sheetName val="JAN"/>
      <sheetName val="FEB"/>
      <sheetName val="MAR"/>
      <sheetName val="APR"/>
      <sheetName val="MAY"/>
      <sheetName val="JUN"/>
      <sheetName val="JULY"/>
      <sheetName val="AUG"/>
      <sheetName val="SEP"/>
      <sheetName val="OCT"/>
      <sheetName val="NOV"/>
      <sheetName val="D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salary"/>
      <sheetName val="Review Accrue"/>
      <sheetName val="Prepaid Exp"/>
      <sheetName val="Adjust"/>
      <sheetName val="FixedAsset"/>
      <sheetName val="Sheet1"/>
      <sheetName val="Deposit"/>
      <sheetName val="Current"/>
      <sheetName val="BS"/>
      <sheetName val="PL"/>
      <sheetName val="A-100"/>
      <sheetName val="B-100"/>
      <sheetName val="B-100 Conclude"/>
      <sheetName val="B-102"/>
      <sheetName val="B-200"/>
      <sheetName val="B-201"/>
      <sheetName val="D-100"/>
      <sheetName val="D-200"/>
      <sheetName val="D-300"/>
      <sheetName val="D-400"/>
      <sheetName val="H-100"/>
      <sheetName val="O-100"/>
      <sheetName val="O-200"/>
      <sheetName val="I-100"/>
      <sheetName val="I-100 Conclude"/>
      <sheetName val="I-104 ap confirm control"/>
      <sheetName val="I-200"/>
      <sheetName val="I-200 Conclude"/>
      <sheetName val="J-100"/>
      <sheetName val="K-100"/>
      <sheetName val="L-100"/>
      <sheetName val="L-200"/>
      <sheetName val="L-300"/>
      <sheetName val="L-400"/>
      <sheetName val="L-500"/>
      <sheetName val="M-100"/>
      <sheetName val="M-200"/>
      <sheetName val="N-100"/>
      <sheetName val="N-100 Conclude"/>
      <sheetName val="N-101"/>
      <sheetName val="PA-100"/>
      <sheetName val="PA-100 Conclude"/>
      <sheetName val="PA-102"/>
      <sheetName val="PA-103"/>
      <sheetName val="PA-103.1"/>
      <sheetName val="PA-200"/>
      <sheetName val="PB-100"/>
      <sheetName val="PD-100"/>
      <sheetName val="RCLS"/>
      <sheetName val="Unadjusted"/>
      <sheetName val="PD-101"/>
      <sheetName val="AGING LOCAL"/>
      <sheetName val="Newspaper"/>
      <sheetName val="Formul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V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gIS"/>
      <sheetName val="TargBSCF"/>
      <sheetName val="TargDCF"/>
      <sheetName val="Inputs"/>
      <sheetName val="Assum"/>
      <sheetName val="OpBS"/>
      <sheetName val="IS"/>
      <sheetName val="BSCF"/>
      <sheetName val="Ratios"/>
      <sheetName val="AcqIS"/>
      <sheetName val="AcqBSCF"/>
      <sheetName val="AcqRat"/>
      <sheetName val="TargRat"/>
      <sheetName val="AcqDCF1"/>
      <sheetName val="AcqDCF2"/>
      <sheetName val="TargDCF1"/>
      <sheetName val="TargDCF2"/>
      <sheetName val="CashAcq"/>
      <sheetName val="LBO Assum"/>
      <sheetName val="LBO IS"/>
      <sheetName val="LBO  BSCF"/>
      <sheetName val="LBO Ratios"/>
      <sheetName val="LBO Returns"/>
      <sheetName val="Contrib"/>
      <sheetName val="Presentation&gt;&gt;&gt;"/>
      <sheetName val="PMO"/>
      <sheetName val="TargFin"/>
      <sheetName val="ValMatrix"/>
      <sheetName val="CashAcqOutput"/>
      <sheetName val="PF EPS1"/>
      <sheetName val="PF EPS2"/>
      <sheetName val="PF Ratios"/>
      <sheetName val="StckPrc1"/>
      <sheetName val="StckPrc2"/>
      <sheetName val="Summary"/>
      <sheetName val="BS|CF"/>
      <sheetName val="Output&gt;&gt;"/>
      <sheetName val="SummaryCases"/>
      <sheetName val="Summary FS"/>
      <sheetName val="Sources and Uses"/>
      <sheetName val="Acc Dil"/>
      <sheetName val="Cash Acc Dil"/>
      <sheetName val="Summary Credit Stats"/>
      <sheetName val="Summary Debt Paydown"/>
      <sheetName val="Growth Analysis"/>
      <sheetName val="Conv Returns Summary"/>
      <sheetName val="Class A Returns Summary"/>
      <sheetName val="Stk Price Acc Dil"/>
      <sheetName val="Pro Forma&gt;&gt;"/>
      <sheetName val="Convertible Returns"/>
      <sheetName val="Class A Returns"/>
      <sheetName val="PIK Returns"/>
      <sheetName val="99 and LTM PF"/>
      <sheetName val="Hawk&gt;&gt;"/>
      <sheetName val="Midway&gt;&gt;"/>
      <sheetName val="TargIS £"/>
      <sheetName val="TargBSCF £"/>
      <sheetName val="TargIS $"/>
      <sheetName val="TargBSCF $"/>
      <sheetName val="TargIS-Adj"/>
      <sheetName val="TargBSCF-Adj"/>
      <sheetName val="AerospaceISMonthly"/>
      <sheetName val="WholeTargetISMonthly"/>
      <sheetName val="--NOT USED--"/>
      <sheetName val="Price"/>
      <sheetName val="Setup"/>
      <sheetName val="Pro Forma"/>
      <sheetName val="increm pf"/>
      <sheetName val="Prepayment Penalty"/>
      <sheetName val="Sheet1"/>
      <sheetName val="LBOReturns"/>
      <sheetName val="AcqBS"/>
      <sheetName val="RegEBIT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gIS"/>
      <sheetName val="TargBSCF"/>
      <sheetName val="TargDCF"/>
      <sheetName val="Inputs"/>
      <sheetName val="Assum"/>
      <sheetName val="OpBS"/>
      <sheetName val="IS"/>
      <sheetName val="BSCF"/>
      <sheetName val="Ratios"/>
      <sheetName val="AcqIS"/>
      <sheetName val="AcqBSCF"/>
      <sheetName val="AcqRat"/>
      <sheetName val="TargRat"/>
      <sheetName val="AcqDCF1"/>
      <sheetName val="AcqDCF2"/>
      <sheetName val="TargDCF1"/>
      <sheetName val="TargDCF2"/>
      <sheetName val="CashAcq"/>
      <sheetName val="LBO Assum"/>
      <sheetName val="LBO IS"/>
      <sheetName val="LBO  BSCF"/>
      <sheetName val="LBO Ratios"/>
      <sheetName val="LBO Returns"/>
      <sheetName val="Contrib"/>
      <sheetName val="Presentation&gt;&gt;&gt;"/>
      <sheetName val="PMO"/>
      <sheetName val="TargFin"/>
      <sheetName val="ValMatrix"/>
      <sheetName val="CashAcqOutput"/>
      <sheetName val="PF EPS1"/>
      <sheetName val="PF EPS2"/>
      <sheetName val="PF Ratios"/>
      <sheetName val="StckPrc1"/>
      <sheetName val="StckPrc2"/>
      <sheetName val="Summary"/>
      <sheetName val="BS|CF"/>
      <sheetName val="Output&gt;&gt;"/>
      <sheetName val="SummaryCases"/>
      <sheetName val="Summary FS"/>
      <sheetName val="Sources and Uses"/>
      <sheetName val="Acc Dil"/>
      <sheetName val="Cash Acc Dil"/>
      <sheetName val="Summary Credit Stats"/>
      <sheetName val="Summary Debt Paydown"/>
      <sheetName val="Growth Analysis"/>
      <sheetName val="Conv Returns Summary"/>
      <sheetName val="Class A Returns Summary"/>
      <sheetName val="Stk Price Acc Dil"/>
      <sheetName val="Pro Forma&gt;&gt;"/>
      <sheetName val="Convertible Returns"/>
      <sheetName val="Class A Returns"/>
      <sheetName val="PIK Returns"/>
      <sheetName val="99 and LTM PF"/>
      <sheetName val="Hawk&gt;&gt;"/>
      <sheetName val="Midway&gt;&gt;"/>
      <sheetName val="TargIS £"/>
      <sheetName val="TargBSCF £"/>
      <sheetName val="TargIS $"/>
      <sheetName val="TargBSCF $"/>
      <sheetName val="TargIS-Adj"/>
      <sheetName val="TargBSCF-Adj"/>
      <sheetName val="AerospaceISMonthly"/>
      <sheetName val="WholeTargetISMonthly"/>
      <sheetName val="--NOT USED--"/>
      <sheetName val="Pro Forma"/>
      <sheetName val="increm pf"/>
      <sheetName val="Price"/>
      <sheetName val="Prepayment Penalty"/>
      <sheetName val="Sheet1"/>
      <sheetName val="Setup"/>
      <sheetName val="21220.Essbase"/>
      <sheetName val="LBOReturns"/>
      <sheetName val="AcqBS"/>
      <sheetName val="2000年売上顧客別"/>
      <sheetName val="MODEL"/>
      <sheetName val="form26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gIS"/>
      <sheetName val="TargBSCF"/>
      <sheetName val="TargDCF"/>
      <sheetName val="Inputs"/>
      <sheetName val="Assum"/>
      <sheetName val="OpBS"/>
      <sheetName val="IS"/>
      <sheetName val="BSCF"/>
      <sheetName val="Ratios"/>
      <sheetName val="AcqIS"/>
      <sheetName val="AcqBSCF"/>
      <sheetName val="AcqRat"/>
      <sheetName val="TargRat"/>
      <sheetName val="AcqDCF1"/>
      <sheetName val="AcqDCF2"/>
      <sheetName val="TargDCF1"/>
      <sheetName val="TargDCF2"/>
      <sheetName val="CashAcq"/>
      <sheetName val="LBO Assum"/>
      <sheetName val="LBO IS"/>
      <sheetName val="LBO  BSCF"/>
      <sheetName val="LBO Ratios"/>
      <sheetName val="LBO Returns"/>
      <sheetName val="Contrib"/>
      <sheetName val="Presentation&gt;&gt;&gt;"/>
      <sheetName val="PMO"/>
      <sheetName val="TargFin"/>
      <sheetName val="ValMatrix"/>
      <sheetName val="CashAcqOutput"/>
      <sheetName val="PF EPS1"/>
      <sheetName val="PF EPS2"/>
      <sheetName val="PF Ratios"/>
      <sheetName val="StckPrc1"/>
      <sheetName val="StckPrc2"/>
      <sheetName val="Summary"/>
      <sheetName val="BS|CF"/>
      <sheetName val="Output&gt;&gt;"/>
      <sheetName val="SummaryCases"/>
      <sheetName val="Summary FS"/>
      <sheetName val="Sources and Uses"/>
      <sheetName val="Acc Dil"/>
      <sheetName val="Cash Acc Dil"/>
      <sheetName val="Summary Credit Stats"/>
      <sheetName val="Summary Debt Paydown"/>
      <sheetName val="Growth Analysis"/>
      <sheetName val="Conv Returns Summary"/>
      <sheetName val="Class A Returns Summary"/>
      <sheetName val="Stk Price Acc Dil"/>
      <sheetName val="Pro Forma&gt;&gt;"/>
      <sheetName val="Convertible Returns"/>
      <sheetName val="Class A Returns"/>
      <sheetName val="PIK Returns"/>
      <sheetName val="99 and LTM PF"/>
      <sheetName val="Hawk&gt;&gt;"/>
      <sheetName val="Midway&gt;&gt;"/>
      <sheetName val="TargIS £"/>
      <sheetName val="TargBSCF £"/>
      <sheetName val="TargIS $"/>
      <sheetName val="TargBSCF $"/>
      <sheetName val="TargIS-Adj"/>
      <sheetName val="TargBSCF-Adj"/>
      <sheetName val="AerospaceISMonthly"/>
      <sheetName val="WholeTargetISMonthly"/>
      <sheetName val="--NOT USED--"/>
      <sheetName val="Price"/>
      <sheetName val="Setup"/>
      <sheetName val="Pro Forma"/>
      <sheetName val="increm pf"/>
      <sheetName val="Prepayment Penalt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V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CIALS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"/>
      <sheetName val="5xxxxx"/>
      <sheetName val="64xxxx"/>
      <sheetName val="12.31.01"/>
      <sheetName val="#REF"/>
      <sheetName val="REPORT"/>
      <sheetName val="Trial Balance"/>
      <sheetName val="vouch"/>
      <sheetName val="FIN TB_SI"/>
      <sheetName val="Prft&amp;Loss"/>
      <sheetName val="_FS1220"/>
      <sheetName val="_FS1610"/>
      <sheetName val="_FS1710"/>
      <sheetName val="12_31_01"/>
      <sheetName val="Trial_Balance"/>
      <sheetName val="FIN_TB_SI"/>
      <sheetName val="Accruals &amp; Prepayments "/>
      <sheetName val="Expenses"/>
      <sheetName val="BALANCE SHEET "/>
      <sheetName val="คีย์ข้อมูลรายละเอียดต่างๆ"/>
      <sheetName val="stat local"/>
      <sheetName val="ลูกหนี้_เก่า_"/>
      <sheetName val="DPLA"/>
      <sheetName val="DealerData"/>
      <sheetName val="Wkgs_BS Lead"/>
      <sheetName val="DEP12"/>
      <sheetName val="V310"/>
      <sheetName val="TB"/>
      <sheetName val="Accruals_&amp;_Prepayments_"/>
      <sheetName val="STart"/>
      <sheetName val="Total 01'05"/>
      <sheetName val="仕様2"/>
      <sheetName val="Investments"/>
      <sheetName val="43"/>
      <sheetName val="AA-1"/>
      <sheetName val="PS-1995"/>
      <sheetName val="กราฟ"/>
      <sheetName val="10-1 Media"/>
      <sheetName val="10-cut"/>
      <sheetName val="様式B-15"/>
      <sheetName val="VBMON"/>
      <sheetName val="30"/>
      <sheetName val="STATEMENT"/>
      <sheetName val="อัตรามรณะ"/>
      <sheetName val="FF-3"/>
      <sheetName val="M_Maincomp"/>
      <sheetName val="R"/>
      <sheetName val="Age311299TESP"/>
      <sheetName val="P4DDBFTESP"/>
      <sheetName val="IntDec00TespM&amp;B"/>
      <sheetName val="HP"/>
      <sheetName val="Group"/>
      <sheetName val="CA-O7"/>
      <sheetName val="DFA"/>
      <sheetName val="pa group"/>
      <sheetName val="JDS"/>
      <sheetName val="ข้อมูลทำ DropDown"/>
      <sheetName val="DATA"/>
      <sheetName val="P&amp;L"/>
      <sheetName val="detail"/>
      <sheetName val="TP"/>
      <sheetName val="Y-IPO"/>
      <sheetName val="12_31_011"/>
      <sheetName val="Trial_Balance1"/>
      <sheetName val="FIN_TB_SI1"/>
      <sheetName val="Accruals_&amp;_Prepayments_1"/>
      <sheetName val="BALANCE_SHEET_"/>
      <sheetName val="ข้อมูลทำ_DropDown"/>
      <sheetName val="Wkgs_BS_Lead"/>
      <sheetName val="Total_01'05"/>
      <sheetName val="12_31_012"/>
      <sheetName val="Trial_Balance2"/>
      <sheetName val="FIN_TB_SI2"/>
      <sheetName val="Accruals_&amp;_Prepayments_2"/>
      <sheetName val="BALANCE_SHEET_1"/>
      <sheetName val="ข้อมูลทำ_DropDown1"/>
      <sheetName val="Wkgs_BS_Lead1"/>
      <sheetName val="Total_01'051"/>
      <sheetName val="TP-dec95"/>
      <sheetName val="Sheet1"/>
      <sheetName val="Tp 1997"/>
      <sheetName val="memo"/>
      <sheetName val="Tp-คค 95-96domestic"/>
      <sheetName val="Tp-คค 95-96inter"/>
      <sheetName val="Tp-คค 95-96wt"/>
      <sheetName val="reconcile"/>
      <sheetName val="summary"/>
      <sheetName val="gl"/>
      <sheetName val="Cal-Mod"/>
      <sheetName val="Database"/>
      <sheetName val="Tp'96 (2)"/>
      <sheetName val="samart"/>
      <sheetName val="EST97"/>
      <sheetName val="EST97.XLS"/>
      <sheetName val="HH5-3.3"/>
      <sheetName val="Timing"/>
      <sheetName val="งบทดลองSAP4"/>
      <sheetName val="加工リスト"/>
      <sheetName val="J1"/>
      <sheetName val="non taxable"/>
      <sheetName val="การรันIO"/>
      <sheetName val="15 กิจกรรม "/>
      <sheetName val="คำอธิบาย"/>
      <sheetName val="จม.ขออนุมัติ  ผอ."/>
      <sheetName val="ประกอบงบ-OT"/>
      <sheetName val="สรุปงบจัด-รายผจก."/>
      <sheetName val="สรุปงบจัด"/>
      <sheetName val="งบจัด-งบจ่าย"/>
      <sheetName val="Kulov"/>
      <sheetName val="งบจัด กค. เทียบ งบจัด สค."/>
      <sheetName val="สรุปงบกิจกรรม สค."/>
      <sheetName val="เปรียบเทียบเป้า KPI"/>
      <sheetName val="งบจัด(เทียบงบจัดเดือนก่อน)"/>
      <sheetName val="งบจัด(เทียบงบจ่ายเดือนก่อน)"/>
      <sheetName val="เป้ายอดขาย-รายเซลล์"/>
      <sheetName val="F1"/>
      <sheetName val="________BLDG"/>
      <sheetName val="DATA LC_TR__K_Bank  "/>
      <sheetName val="Rate"/>
      <sheetName val="JH"/>
      <sheetName val="JAN"/>
      <sheetName val="AP Trade"/>
      <sheetName val="12_31_013"/>
      <sheetName val="Trial_Balance3"/>
      <sheetName val="FIN_TB_SI3"/>
      <sheetName val="Accruals_&amp;_Prepayments_3"/>
      <sheetName val="BALANCE_SHEET_2"/>
      <sheetName val="ข้อมูลทำ_DropDown2"/>
      <sheetName val="Wkgs_BS_Lead2"/>
      <sheetName val="Total_01'052"/>
      <sheetName val="HH5-3_3"/>
      <sheetName val="15_กิจกรรม_"/>
      <sheetName val="จม_ขออนุมัติ__ผอ_"/>
      <sheetName val="สรุปงบจัด-รายผจก_"/>
      <sheetName val="งบจัด_กค__เทียบ_งบจัด_สค_"/>
      <sheetName val="สรุปงบกิจกรรม_สค_"/>
      <sheetName val="เปรียบเทียบเป้า_KPI"/>
      <sheetName val="stat_local"/>
      <sheetName val="10-1_Media"/>
      <sheetName val="Type"/>
      <sheetName val="SEA"/>
      <sheetName val="xrt2005"/>
      <sheetName val="Messer"/>
      <sheetName val="PLANBS3"/>
      <sheetName val="5. Product Attribute"/>
      <sheetName val="คำชี้แจง"/>
      <sheetName val="Code 2"/>
      <sheetName val="Master"/>
      <sheetName val="Nov"/>
      <sheetName val="Master1"/>
      <sheetName val="Sheet2"/>
      <sheetName val="S-Plant"/>
      <sheetName val="vat"/>
      <sheetName val="Assumptions"/>
      <sheetName val="NZDUTY-JAN01"/>
      <sheetName val="Fixed asset register"/>
      <sheetName val="XREF"/>
      <sheetName val="BS"/>
      <sheetName val="G350"/>
      <sheetName val="TO - SP"/>
      <sheetName val="Graph data"/>
      <sheetName val="non_taxable"/>
      <sheetName val="Tp_1997"/>
      <sheetName val="Tp-คค_95-96domestic"/>
      <sheetName val="Tp-คค_95-96inter"/>
      <sheetName val="Tp-คค_95-96wt"/>
      <sheetName val="Tp'96_(2)"/>
      <sheetName val="EST97_XLS"/>
      <sheetName val="DATA_LC_TR__K_Bank__"/>
      <sheetName val="Variables"/>
      <sheetName val="925"/>
      <sheetName val="Accure"/>
      <sheetName val="Detail①"/>
      <sheetName val="Thailand"/>
      <sheetName val="FA_LISTING"/>
      <sheetName val="GS_STD"/>
      <sheetName val="OP_STD"/>
      <sheetName val="１．InfoCube (YKCH0010)案１"/>
      <sheetName val="１．InfoCube (YKCH0010) 案２"/>
      <sheetName val="ค่าซ่อมรถ DMC"/>
      <sheetName val="Control"/>
      <sheetName val="Contract Terminations"/>
      <sheetName val="DATA_LC_TR__K_Bank__1"/>
      <sheetName val="cal (2)"/>
      <sheetName val="TrialBalance Q3-2002"/>
      <sheetName val="Valuation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/>
      <sheetData sheetId="183" refreshError="1"/>
      <sheetData sheetId="184" refreshError="1"/>
      <sheetData sheetId="18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gIS"/>
      <sheetName val="TargBSCF"/>
      <sheetName val="TargDCF"/>
      <sheetName val="Inputs"/>
      <sheetName val="Assum"/>
      <sheetName val="OpBS"/>
      <sheetName val="IS"/>
      <sheetName val="BSCF"/>
      <sheetName val="Ratios"/>
      <sheetName val="AcqIS"/>
      <sheetName val="AcqBSCF"/>
      <sheetName val="AcqRat"/>
      <sheetName val="TargRat"/>
      <sheetName val="AcqDCF1"/>
      <sheetName val="AcqDCF2"/>
      <sheetName val="TargDCF1"/>
      <sheetName val="TargDCF2"/>
      <sheetName val="CashAcq"/>
      <sheetName val="LBO Assum"/>
      <sheetName val="LBO IS"/>
      <sheetName val="LBO  BSCF"/>
      <sheetName val="LBO Ratios"/>
      <sheetName val="LBO Returns"/>
      <sheetName val="Contrib"/>
      <sheetName val="Presentation&gt;&gt;&gt;"/>
      <sheetName val="PMO"/>
      <sheetName val="TargFin"/>
      <sheetName val="ValMatrix"/>
      <sheetName val="CashAcqOutput"/>
      <sheetName val="PF EPS1"/>
      <sheetName val="PF EPS2"/>
      <sheetName val="PF Ratios"/>
      <sheetName val="StckPrc1"/>
      <sheetName val="StckPrc2"/>
      <sheetName val="Summary"/>
      <sheetName val="BS|CF"/>
      <sheetName val="Output&gt;&gt;"/>
      <sheetName val="SummaryCases"/>
      <sheetName val="Summary FS"/>
      <sheetName val="Sources and Uses"/>
      <sheetName val="Acc Dil"/>
      <sheetName val="Cash Acc Dil"/>
      <sheetName val="Summary Credit Stats"/>
      <sheetName val="Summary Debt Paydown"/>
      <sheetName val="Growth Analysis"/>
      <sheetName val="Conv Returns Summary"/>
      <sheetName val="Class A Returns Summary"/>
      <sheetName val="Stk Price Acc Dil"/>
      <sheetName val="Pro Forma&gt;&gt;"/>
      <sheetName val="Convertible Returns"/>
      <sheetName val="Class A Returns"/>
      <sheetName val="PIK Returns"/>
      <sheetName val="99 and LTM PF"/>
      <sheetName val="Hawk&gt;&gt;"/>
      <sheetName val="Midway&gt;&gt;"/>
      <sheetName val="TargIS £"/>
      <sheetName val="TargBSCF £"/>
      <sheetName val="TargIS $"/>
      <sheetName val="TargBSCF $"/>
      <sheetName val="TargIS-Adj"/>
      <sheetName val="TargBSCF-Adj"/>
      <sheetName val="AerospaceISMonthly"/>
      <sheetName val="WholeTargetISMonthly"/>
      <sheetName val="--NOT USED--"/>
      <sheetName val="LBOReturns"/>
      <sheetName val="AcqBS"/>
      <sheetName val="increm pf"/>
      <sheetName val="Price"/>
      <sheetName val="Sheet1"/>
      <sheetName val="Pro Forma"/>
      <sheetName val="Pro Forma (2)"/>
      <sheetName val="Output (GAAP) (2)"/>
      <sheetName val="Output (2)"/>
      <sheetName val="__FDSCACHE__"/>
      <sheetName val="Output (GAAP)"/>
      <sheetName val="Output"/>
      <sheetName val="INSS"/>
      <sheetName val="Contribution"/>
      <sheetName val="Contr - FD"/>
      <sheetName val="Contr - TM"/>
      <sheetName val="Adjusted Contribution"/>
      <sheetName val="Cash Burn"/>
      <sheetName val="Multiples"/>
      <sheetName val="SyncAlloc"/>
      <sheetName val="PricePerformance"/>
      <sheetName val="ValMtrx"/>
      <sheetName val="CapSum-Tux"/>
      <sheetName val="CapSum-Top hat"/>
      <sheetName val="DCF-Tux Mgt 2001"/>
      <sheetName val="DCF-Tux Mgt 2002"/>
      <sheetName val="DCF-Tux Mgt 2001 Norm"/>
      <sheetName val="DCF-Tux Str Estimates"/>
      <sheetName val="DCF-Top Hat mgt"/>
      <sheetName val="DCF-Top Hat Str Est."/>
      <sheetName val="DCF-Top Hat Synergies"/>
      <sheetName val="MSDW SbyS"/>
      <sheetName val="SbyS"/>
      <sheetName val="Contribution2"/>
      <sheetName val="Combination - Street Est."/>
      <sheetName val="PF W-O Synergies"/>
      <sheetName val="Combination -Management Est."/>
      <sheetName val="Top Hat"/>
      <sheetName val="Tuxedo"/>
      <sheetName val="Analyst Avg"/>
      <sheetName val="Synergy Sensitivity"/>
      <sheetName val="Sheet2"/>
      <sheetName val="Sheet3"/>
      <sheetName val="Jupiter&gt;&gt;&gt;&gt;&gt;"/>
      <sheetName val="Jupiter IS"/>
      <sheetName val="Jupiter BSCF"/>
      <sheetName val="Jupiter Rat"/>
      <sheetName val="Jupiter DCF1"/>
      <sheetName val="Jupiter DCF2"/>
      <sheetName val="Saturn&gt;&gt;&gt;&gt;&gt;&gt;"/>
      <sheetName val="Saturn IS"/>
      <sheetName val="Saturn BSCF"/>
      <sheetName val="Saturn DCF1"/>
      <sheetName val="Saturn DCF2"/>
      <sheetName val="Saturn Ratios"/>
      <sheetName val="Spaceshot&gt;&gt;&gt;&gt;&gt;"/>
      <sheetName val="Op-BS"/>
      <sheetName val="Output&gt;&gt;&gt;&gt;&gt;"/>
      <sheetName val="Matrix"/>
      <sheetName val="Case"/>
      <sheetName val="Model"/>
      <sheetName val="Inc Stmt"/>
      <sheetName val="Tech Placement"/>
      <sheetName val="Inc Stmt Sensitivities"/>
      <sheetName val="Other Sensitivities"/>
      <sheetName val="WC"/>
      <sheetName val="Taxes"/>
      <sheetName val="START"/>
      <sheetName val="Private Round"/>
      <sheetName val="Expense Margins &amp; Other"/>
      <sheetName val="D &amp; A"/>
      <sheetName val="Working Capital"/>
      <sheetName val="Balance Sheet"/>
      <sheetName val="Income statement"/>
      <sheetName val="Cashflow"/>
      <sheetName val="External Revenue"/>
      <sheetName val="Internal Revenue"/>
      <sheetName val="Financial Build-up"/>
      <sheetName val="Entertainment Build-up"/>
      <sheetName val="Hosting Build-Up"/>
      <sheetName val="Module1"/>
      <sheetName val="May_01"/>
      <sheetName val="Co. C"/>
      <sheetName val="RegEBITDA"/>
      <sheetName val="Control Panel"/>
      <sheetName val="Annual Financials"/>
      <sheetName val="LBO"/>
      <sheetName val="LBO-Monthly"/>
      <sheetName val="Comp-Pres"/>
      <sheetName val="Val Chart"/>
      <sheetName val="DCF"/>
      <sheetName val="Debt Capacity"/>
      <sheetName val="WACC"/>
      <sheetName val="PrintMacro"/>
      <sheetName val="Setup"/>
      <sheetName val="Prepayment Penalty"/>
      <sheetName val="2000年売上顧客別"/>
      <sheetName val="21220.Essbase"/>
      <sheetName val="form26"/>
      <sheetName val=""/>
      <sheetName val="TTL"/>
      <sheetName val="TOC"/>
      <sheetName val="AcqWC"/>
      <sheetName val="TargWC"/>
      <sheetName val="PriceSyn"/>
      <sheetName val="PP&amp;E"/>
      <sheetName val="Invested capital_VDF"/>
      <sheetName val="DCF_VDF"/>
      <sheetName val="NOPAT_VDF"/>
      <sheetName val="WACC_VDF"/>
      <sheetName val="Summary Page_VDF"/>
      <sheetName val="PV of Op Leases_VDF"/>
      <sheetName val="8. Ratio"/>
      <sheetName val="적용환율"/>
      <sheetName val="Issues"/>
      <sheetName val="TDS"/>
      <sheetName val="USW"/>
      <sheetName val="WCOM"/>
      <sheetName val="Figures"/>
      <sheetName val="CFS"/>
      <sheetName val="Assumptions"/>
      <sheetName val="B10"/>
      <sheetName val="D10"/>
      <sheetName val="D8"/>
      <sheetName val="Input"/>
      <sheetName val="Reasons"/>
      <sheetName val="Credit ratios"/>
      <sheetName val="Interest Rates"/>
      <sheetName val="Fees"/>
      <sheetName val="Opening BS"/>
      <sheetName val="BS"/>
      <sheetName val="Returns Backup (2)"/>
      <sheetName val="Return "/>
      <sheetName val="Consolidated"/>
      <sheetName val="Opting assum. Fixed Fire"/>
      <sheetName val="Opting assum. Mobile Fire"/>
      <sheetName val="Debt"/>
      <sheetName val="Interest"/>
      <sheetName val="Returns Backup"/>
      <sheetName val="Return Summary"/>
      <sheetName val="Taxes-Book"/>
      <sheetName val="Taxes-Tax"/>
      <sheetName val="Dep-Book"/>
      <sheetName val="Dep-Tax"/>
      <sheetName val="Module2"/>
      <sheetName val="Module3"/>
      <sheetName val="Proforma"/>
      <sheetName val="CAUSTIC"/>
      <sheetName val="Additions"/>
      <sheetName val="MASTER"/>
      <sheetName val="THREE VARIABLES"/>
      <sheetName val="Power &amp; Fuel(c)"/>
      <sheetName val="Power &amp; Fuel(SMS)"/>
      <sheetName val="Power &amp; Fuel(new)"/>
      <sheetName val="Power &amp; Fuel (S)"/>
      <sheetName val="ITALY"/>
      <sheetName val="Q4commit"/>
      <sheetName val="Data"/>
      <sheetName val="Q2'02 Commit"/>
      <sheetName val="T&amp;E"/>
      <sheetName val="CRITERIA5"/>
      <sheetName val="CRITERIA6"/>
      <sheetName val="Sheet7"/>
      <sheetName val="The_Sheet"/>
      <sheetName val="UCC"/>
      <sheetName val="TAB"/>
      <sheetName val="Public"/>
      <sheetName val="Info"/>
      <sheetName val="Regions"/>
      <sheetName val="AV Quote"/>
      <sheetName val="InputVar"/>
      <sheetName val="MR012 PS Perform"/>
      <sheetName val="Sensetivities"/>
      <sheetName val="LOB"/>
      <sheetName val="FCF Variances"/>
      <sheetName val="FCF"/>
      <sheetName val="&quot;&quot;&quot;"/>
      <sheetName val="AP1000 Highlights"/>
      <sheetName val="Collections"/>
      <sheetName val="BS by Mo"/>
      <sheetName val="Oracle BS"/>
      <sheetName val="2009 BUDGET"/>
      <sheetName val="```"/>
      <sheetName val="IS by Mo"/>
      <sheetName val="Oracle IS"/>
      <sheetName val="IS Forecast"/>
      <sheetName val="Variables"/>
      <sheetName val="2003 PROV"/>
      <sheetName val="CF 1"/>
      <sheetName val="CF 2"/>
      <sheetName val="NPV1"/>
      <sheetName val="Tgt Disc Notes"/>
      <sheetName val="Pro Forma Bal Sht"/>
      <sheetName val="Annual Model"/>
      <sheetName val="Covenants"/>
      <sheetName val="Quarterly '02"/>
      <sheetName val="Guidance"/>
      <sheetName val="Quarters"/>
      <sheetName val="Valuation"/>
      <sheetName val="Converts"/>
      <sheetName val="Capex"/>
      <sheetName val="Tower counts"/>
      <sheetName val="Tower aging"/>
      <sheetName val="deals"/>
      <sheetName val="Customers"/>
      <sheetName val="Cap Analysis"/>
      <sheetName val="Acquiror"/>
      <sheetName val="Cover"/>
      <sheetName val="#REF"/>
      <sheetName val="mat-a"/>
      <sheetName val="מאזן ורוו&quot;ה"/>
      <sheetName val="List Values"/>
      <sheetName val="XXXXX"/>
      <sheetName val="Tradename"/>
      <sheetName val="SW"/>
      <sheetName val="Workforce"/>
      <sheetName val="Contracts"/>
      <sheetName val="Amortization"/>
      <sheetName val="Historicals"/>
      <sheetName val="Revenue"/>
      <sheetName val="Other"/>
      <sheetName val="Charges"/>
      <sheetName val="BEV"/>
      <sheetName val="BEV-CS"/>
      <sheetName val="Customer"/>
      <sheetName val="Customer-CS"/>
      <sheetName val="Trade Name"/>
      <sheetName val="Backlog"/>
      <sheetName val="WF"/>
      <sheetName val="WF Detail"/>
      <sheetName val="TAB - ET"/>
      <sheetName val="TAB - Cust"/>
      <sheetName val="TAB - WF"/>
      <sheetName val="TAB - TN"/>
      <sheetName val="TAB - Backlog"/>
      <sheetName val="Inputs &amp; Assumptions"/>
      <sheetName val="EY USE ONLY"/>
      <sheetName val="Revenue_SENS"/>
      <sheetName val="Tech norms"/>
      <sheetName val="&quot;B&quot; intrinsèque"/>
      <sheetName val="Simul2000 37"/>
      <sheetName val="Consolidating Balance Sht"/>
      <sheetName val="FC switches"/>
      <sheetName val="Rev Growth Rate"/>
      <sheetName val="dist"/>
      <sheetName val="Land Sales"/>
      <sheetName val="RETURNS"/>
      <sheetName val="Allocate"/>
      <sheetName val="Gross Margin Inputs"/>
      <sheetName val="OID"/>
      <sheetName val="Notes"/>
      <sheetName val="Email"/>
      <sheetName val="Ad Rev"/>
      <sheetName val="Subs rev templ"/>
      <sheetName val="Views"/>
      <sheetName val="Yrly_IS"/>
      <sheetName val="Qtrly_IS"/>
      <sheetName val="Mnthly_IS"/>
      <sheetName val="Yrly_BS"/>
      <sheetName val="Qtrly_BS"/>
      <sheetName val="Mnthly_BS"/>
      <sheetName val="Yrly_CF"/>
      <sheetName val="Qtrly_CF"/>
      <sheetName val="Mnthly_CF"/>
      <sheetName val="Payroll Bridge"/>
      <sheetName val="Executive"/>
      <sheetName val="Marketing"/>
      <sheetName val="Shared Services"/>
      <sheetName val="Sales"/>
      <sheetName val="StarCite"/>
      <sheetName val="Ops"/>
      <sheetName val="Development"/>
      <sheetName val="Interntl"/>
      <sheetName val="Bus Dev"/>
      <sheetName val="Restaurant"/>
      <sheetName val="Personnel Templ"/>
      <sheetName val="T&amp;E Expense"/>
      <sheetName val="Ad Destination"/>
      <sheetName val="Corporate"/>
      <sheetName val="Transactions"/>
      <sheetName val="Travel Agency"/>
      <sheetName val="Subscriber fees -users"/>
      <sheetName val="Silver"/>
      <sheetName val="Platinum"/>
      <sheetName val="Bronze"/>
      <sheetName val="Gold"/>
      <sheetName val="DMC"/>
      <sheetName val="International"/>
      <sheetName val="NonSubscriber Sourcing"/>
      <sheetName val="Starcite Sourcing"/>
      <sheetName val="Subscriber-Sourcing"/>
      <sheetName val="Hot Space"/>
      <sheetName val="Auction Rev"/>
      <sheetName val="Subscriber Fees"/>
      <sheetName val="Web Reg"/>
      <sheetName val="Site Training"/>
      <sheetName val="Cancelled Space"/>
      <sheetName val="Ad Hoc"/>
      <sheetName val="Cruise Rev"/>
      <sheetName val="Support Calls"/>
      <sheetName val="Supplier Salesforce"/>
      <sheetName val="Maritz"/>
      <sheetName val="Helms Briscoe"/>
      <sheetName val="McGettigan"/>
      <sheetName val="Non Financial Stats"/>
      <sheetName val="Airlines"/>
      <sheetName val="Trans Templ"/>
      <sheetName val="Warrants"/>
      <sheetName val="R&amp;D Expense"/>
      <sheetName val="S&amp;M Expense"/>
      <sheetName val="Total Employees"/>
      <sheetName val="G&amp;A Expense"/>
      <sheetName val="Annual templ"/>
      <sheetName val="Const Templ"/>
      <sheetName val="Entry templ"/>
      <sheetName val="Rev Bridge Monthly"/>
      <sheetName val="Rev Bridge"/>
      <sheetName val="Rev By Client"/>
      <sheetName val="Liability Bridge"/>
      <sheetName val="Asset Bridge"/>
      <sheetName val="Bridge"/>
      <sheetName val="Technology"/>
      <sheetName val="Other Assumptions"/>
      <sheetName val="Spare Sheet"/>
      <sheetName val="AC"/>
      <sheetName val="CX"/>
      <sheetName val="MH"/>
      <sheetName val="NZ"/>
      <sheetName val="SQ"/>
      <sheetName val="TG"/>
      <sheetName val="UA"/>
      <sheetName val="Points"/>
      <sheetName val="Main"/>
      <sheetName val="Volume Assessment Aus"/>
      <sheetName val="SKOBSCF"/>
      <sheetName val="1Q98"/>
      <sheetName val="EU Comps"/>
      <sheetName val="Do not use"/>
      <sheetName val="Security"/>
      <sheetName val="Process Tools-Owned"/>
      <sheetName val="Currency"/>
      <sheetName val="CUS"/>
      <sheetName val="Validation"/>
      <sheetName val="laroux"/>
      <sheetName val="Summary (Other Side)"/>
      <sheetName val="Summary (Greenhill)"/>
      <sheetName val="Merlin_Inputs"/>
      <sheetName val="Camelot_Inputs"/>
      <sheetName val="Value Matrix"/>
      <sheetName val="Merlin Cases"/>
      <sheetName val="Calcs and Matrix"/>
      <sheetName val="$ Value Cost Savings"/>
      <sheetName val="Merlin Restructure"/>
      <sheetName val="Pro Form BS"/>
      <sheetName val="Cam Projections"/>
      <sheetName val="Reconciliation"/>
      <sheetName val="Merlin_Camelot Newco"/>
      <sheetName val="Camelot_DCF"/>
      <sheetName val="Merlin_Camelot Newco DCF"/>
      <sheetName val="control"/>
      <sheetName val="Food Comps"/>
      <sheetName val="Basic Inputs"/>
      <sheetName val="Morgan Stanley"/>
      <sheetName val="Year"/>
      <sheetName val="CEDBUDGET"/>
      <sheetName val="UK Gaming"/>
      <sheetName val="Real"/>
      <sheetName val="DIC05"/>
      <sheetName val="MZO"/>
      <sheetName val="SEP"/>
      <sheetName val="mweqpt"/>
      <sheetName val="conciliacion contable fisca (2)"/>
      <sheetName val="conciliacion contable fiscal"/>
      <sheetName val="InputAltasCanal"/>
      <sheetName val="GRUPO"/>
      <sheetName val="R2002"/>
      <sheetName val="tablas y rangos"/>
      <sheetName val="Tvsa"/>
      <sheetName val="Cedula de observ"/>
      <sheetName val="workerscomp"/>
      <sheetName val="Incomestatehistorynetsales"/>
      <sheetName val="Incomestatehistorybooksales"/>
      <sheetName val="Adjustedgrossmarginhistory"/>
      <sheetName val="Balancesheetsummary"/>
      <sheetName val="Cashflowsumary"/>
      <sheetName val="Incomestatementsummary"/>
      <sheetName val="Incomestatementsummaryqt1"/>
      <sheetName val="Incomestatementsummaryqt2"/>
      <sheetName val="Incomestatementsummaryqt3"/>
      <sheetName val="Incomestatementsummaryqt4"/>
      <sheetName val="Incomestatementsummarymonit"/>
      <sheetName val="Incomestatemonitorqt1"/>
      <sheetName val="Incomestatemonitorqt2"/>
      <sheetName val="Incomestatemonitorqt3"/>
      <sheetName val="Incomestatemonitorqt4"/>
      <sheetName val="Incomestatementsummarycasting"/>
      <sheetName val="Incomestatecastingqt1 "/>
      <sheetName val="Incomestatecastingqt2"/>
      <sheetName val="Incomestatecastingqt3"/>
      <sheetName val="Incomestatecastingqt4"/>
      <sheetName val="Incomestatementsummaryhaight"/>
      <sheetName val="Incomestatehaightqt1"/>
      <sheetName val="Incomestatehaightqt2"/>
      <sheetName val="Incomestatehaightqt3"/>
      <sheetName val="Incomestatehaightqt4"/>
      <sheetName val="prepaidlia"/>
      <sheetName val="Cash Flow"/>
      <sheetName val="EBITDA"/>
      <sheetName val="Company P&amp;L"/>
      <sheetName val="Monitor P&amp;L"/>
      <sheetName val="Casting P&amp;L"/>
      <sheetName val="Haight P&amp;L"/>
      <sheetName val="Cash Flow Support - January"/>
      <sheetName val="Cash Flow Support - February"/>
      <sheetName val="Cash Flow Support - March"/>
      <sheetName val="Cash Flow Support - April"/>
      <sheetName val="Cash Flow Support - May"/>
      <sheetName val="Cash Flow Support - June"/>
      <sheetName val="Cash Flow Support - July"/>
      <sheetName val="Cash Flow Support - August"/>
      <sheetName val="Cash Flow Support - September"/>
      <sheetName val="Cash Flow Support - October"/>
      <sheetName val="Cash Flow Support - November"/>
      <sheetName val="Cash Flow Support - December"/>
      <sheetName val="plqtr06"/>
      <sheetName val="inccompare"/>
      <sheetName val="inccompare (2)"/>
      <sheetName val="castingb"/>
      <sheetName val="castingb (2)"/>
      <sheetName val="monitor"/>
      <sheetName val="monitor (2)"/>
      <sheetName val="haight"/>
      <sheetName val="haight (2)"/>
      <sheetName val="FOUNDRY"/>
      <sheetName val="FACTORY"/>
      <sheetName val="COMBINEDOVAR"/>
      <sheetName val="energy"/>
      <sheetName val="energyallocation"/>
      <sheetName val="ratereview"/>
      <sheetName val="ratereview (2)"/>
      <sheetName val="stdimpact"/>
      <sheetName val="budgetovar04"/>
      <sheetName val="budgetovar06"/>
      <sheetName val="budgetovar06 (2)"/>
      <sheetName val="CORP SUMMARY"/>
      <sheetName val="HEALTHMEDICAL"/>
      <sheetName val="DENTAL"/>
      <sheetName val="propins"/>
      <sheetName val="propinsalloc"/>
      <sheetName val="Capitalbudgetproir1 "/>
      <sheetName val="Capitalbudgetproior2 "/>
      <sheetName val="Capitalbudgetproior3 "/>
      <sheetName val="Capitalbudget04"/>
      <sheetName val="Personel allocations"/>
      <sheetName val="Criterion"/>
      <sheetName val="PurchasesSales"/>
      <sheetName val="Earnings (Asset)"/>
      <sheetName val="Earnings (Maturity)"/>
      <sheetName val="Statement"/>
      <sheetName val="Performance"/>
      <sheetName val="Outputs"/>
      <sheetName val="Detail Schedule"/>
      <sheetName val="Global Retail"/>
      <sheetName val="Global Direct"/>
      <sheetName val="Combined"/>
      <sheetName val="KitchenFair"/>
      <sheetName val="Saladmaster"/>
      <sheetName val="Regal Accept."/>
      <sheetName val="Saveur"/>
      <sheetName val="Sale of Retail"/>
      <sheetName val="1998 Unit Breakdown"/>
      <sheetName val="1997 Unit Breakdown "/>
      <sheetName val="1996 Unit Breakdown"/>
      <sheetName val="1231_Balance Sheet"/>
      <sheetName val="331_Balance Sheet"/>
      <sheetName val="Retail Direct Selling"/>
      <sheetName val="Gross Margin"/>
      <sheetName val="Electrics"/>
      <sheetName val="RAC Admin"/>
      <sheetName val="Aging"/>
      <sheetName val="Sources &amp; Uses"/>
      <sheetName val="Appl. of total proceeds"/>
      <sheetName val="Sale of receivables "/>
      <sheetName val="Proceeds"/>
      <sheetName val="Financial Summary"/>
      <sheetName val="Financial Projections"/>
      <sheetName val="Multiples Retail"/>
      <sheetName val="Multiples Direct "/>
      <sheetName val="Multiples KF SM"/>
      <sheetName val="Retail DCF"/>
      <sheetName val="Direct DCF"/>
      <sheetName val="KF SM DCF "/>
      <sheetName val="BASE"/>
      <sheetName val="Margins"/>
      <sheetName val="Product &amp; Allocation Table"/>
      <sheetName val="DataLnk"/>
      <sheetName val="Metrocall"/>
      <sheetName val="Arch"/>
      <sheetName val=" WLNK Cap"/>
      <sheetName val="ARCH PF"/>
      <sheetName val="Pacific"/>
      <sheetName val="Other_Sensitivities"/>
      <sheetName val="Internal_Revenue"/>
      <sheetName val="Inc_Stmt_Sensitivities"/>
      <sheetName val="Inc_Stmt"/>
      <sheetName val="Tech_Placement"/>
      <sheetName val="Private_Round"/>
      <sheetName val="Expense_Margins_&amp;_Other"/>
      <sheetName val="D_&amp;_A"/>
      <sheetName val="Working_Capital"/>
      <sheetName val="Balance_Sheet"/>
      <sheetName val="Income_statement"/>
      <sheetName val="External_Revenue"/>
      <sheetName val="Financial_Build-up"/>
      <sheetName val="Entertainment_Build-up"/>
      <sheetName val="Hosting_Build-Up"/>
      <sheetName val="Invested_capital_VDF"/>
      <sheetName val="Summary_Page_VDF"/>
      <sheetName val="PV_of_Op_Leases_VDF"/>
      <sheetName val="8__Ratio"/>
      <sheetName val="synthgraph"/>
      <sheetName val="Sensitivities"/>
      <sheetName val="Brand Value DCF"/>
      <sheetName val="P&amp;L"/>
      <sheetName val="Detailed BS"/>
      <sheetName val="purch price"/>
      <sheetName val="Comps"/>
      <sheetName val="Mar03"/>
      <sheetName val="Iprodine"/>
      <sheetName val="CLOSE"/>
      <sheetName val="P&amp;L February"/>
      <sheetName val="P&amp;L Feb 2001 cumulative"/>
      <sheetName val="Page 1"/>
      <sheetName val="Compacq"/>
      <sheetName val="LTM"/>
      <sheetName val="NFY"/>
      <sheetName val="LBO Sensitivity"/>
      <sheetName val="LBO IRR"/>
      <sheetName val="Income"/>
      <sheetName val="Target Finsum"/>
      <sheetName val="Target Oper and FCF"/>
      <sheetName val="Target BS and ULCFC"/>
      <sheetName val="Multiple Analysis"/>
      <sheetName val="DCF Perpet Growth"/>
      <sheetName val="nayan"/>
      <sheetName val="Exp"/>
      <sheetName val="Working"/>
      <sheetName val="Co__C"/>
      <sheetName val="THREE_VARIABLES"/>
      <sheetName val="Power_&amp;_Fuel(c)"/>
      <sheetName val="Power_&amp;_Fuel(SMS)"/>
      <sheetName val="Power_&amp;_Fuel(new)"/>
      <sheetName val="Power_&amp;_Fuel_(S)"/>
      <sheetName val="Control_Panel"/>
      <sheetName val="Credit_ratios"/>
      <sheetName val="Interest_Rates"/>
      <sheetName val="Opening_BS"/>
      <sheetName val="Returns_Backup_(2)"/>
      <sheetName val="Return_"/>
      <sheetName val="Opting_assum__Fixed_Fire"/>
      <sheetName val="Opting_assum__Mobile_Fire"/>
      <sheetName val="Returns_Backup"/>
      <sheetName val="Return_Summary"/>
      <sheetName val="Pro_Forma_(2)"/>
      <sheetName val="Output_(GAAP)_(2)"/>
      <sheetName val="Output_(2)"/>
      <sheetName val="Pro_Forma"/>
      <sheetName val="Output_(GAAP)"/>
      <sheetName val="Contr_-_FD"/>
      <sheetName val="Contr_-_TM"/>
      <sheetName val="Adjusted_Contribution"/>
      <sheetName val="Cash_Burn"/>
      <sheetName val="CapSum-Top_hat"/>
      <sheetName val="DCF-Tux_Mgt_2001"/>
      <sheetName val="DCF-Tux_Mgt_2002"/>
      <sheetName val="DCF-Tux_Mgt_2001_Norm"/>
      <sheetName val="DCF-Tux_Str_Estimates"/>
      <sheetName val="DCF-Top_Hat_mgt"/>
      <sheetName val="DCF-Top_Hat_Str_Est_"/>
      <sheetName val="DCF-Top_Hat_Synergies"/>
      <sheetName val="MSDW_SbyS"/>
      <sheetName val="Combination_-_Street_Est_"/>
      <sheetName val="PF_W-O_Synergies"/>
      <sheetName val="Combination_-Management_Est_"/>
      <sheetName val="Top_Hat"/>
      <sheetName val="Analyst_Avg"/>
      <sheetName val="Synergy_Sensitivity"/>
      <sheetName val="LBO_Assum"/>
      <sheetName val="LBO_IS"/>
      <sheetName val="LBO__BSCF"/>
      <sheetName val="LBO_Ratios"/>
      <sheetName val="LBO_Returns"/>
      <sheetName val="PF_EPS1"/>
      <sheetName val="PF_EPS2"/>
      <sheetName val="PF_Ratios"/>
      <sheetName val="Summary_FS"/>
      <sheetName val="Sources_and_Uses"/>
      <sheetName val="Acc_Dil"/>
      <sheetName val="Cash_Acc_Dil"/>
      <sheetName val="Summary_Credit_Stats"/>
      <sheetName val="Summary_Debt_Paydown"/>
      <sheetName val="Growth_Analysis"/>
      <sheetName val="Conv_Returns_Summary"/>
      <sheetName val="Class_A_Returns_Summary"/>
      <sheetName val="Stk_Price_Acc_Dil"/>
      <sheetName val="Pro_Forma&gt;&gt;"/>
      <sheetName val="Convertible_Returns"/>
      <sheetName val="Class_A_Returns"/>
      <sheetName val="PIK_Returns"/>
      <sheetName val="99_and_LTM_PF"/>
      <sheetName val="TargIS_£"/>
      <sheetName val="TargBSCF_£"/>
      <sheetName val="TargIS_$"/>
      <sheetName val="TargBSCF_$"/>
      <sheetName val="--NOT_USED--"/>
      <sheetName val="Jupiter_IS"/>
      <sheetName val="Jupiter_BSCF"/>
      <sheetName val="Jupiter_Rat"/>
      <sheetName val="Jupiter_DCF1"/>
      <sheetName val="Jupiter_DCF2"/>
      <sheetName val="Saturn_IS"/>
      <sheetName val="Saturn_BSCF"/>
      <sheetName val="Saturn_DCF1"/>
      <sheetName val="Saturn_DCF2"/>
      <sheetName val="Saturn_Ratios"/>
      <sheetName val="Valuation Summary 2004"/>
      <sheetName val="Valuation Summary"/>
      <sheetName val="Valuation Summary (05)"/>
      <sheetName val="Shares &amp; Options Summary"/>
      <sheetName val="Valuation Summary (2)"/>
      <sheetName val="Non Tech HC- Off"/>
      <sheetName val="Non Tech HC- On"/>
      <sheetName val="Cost Assumptions"/>
      <sheetName val="P &amp; L"/>
      <sheetName val="Space"/>
      <sheetName val="Standards"/>
      <sheetName val="README"/>
      <sheetName val="Overview"/>
      <sheetName val="ISB - US"/>
      <sheetName val="ISB - EUR"/>
      <sheetName val="ISB - LatAm"/>
      <sheetName val="ISB - Asia"/>
      <sheetName val="ISB - CAD"/>
      <sheetName val="ISB - Corp Elim"/>
      <sheetName val="Output==&gt;"/>
      <sheetName val="Finsum"/>
      <sheetName val="S&amp;U1"/>
      <sheetName val="Case Summary"/>
      <sheetName val="Output Graphs"/>
      <sheetName val="PF Cap"/>
      <sheetName val="At A Glance"/>
      <sheetName val="Football Field"/>
      <sheetName val="WACC Analysis"/>
      <sheetName val="Not Using ==&gt; "/>
      <sheetName val="IS Buildup"/>
      <sheetName val="M&amp;G"/>
      <sheetName val="Summary 2"/>
      <sheetName val="Segment Buildups"/>
      <sheetName val="Savings Buildups"/>
      <sheetName val="Cashflow Statements"/>
      <sheetName val="IRR"/>
      <sheetName val="Corp Sum Calcs"/>
      <sheetName val="CAPEX for Override"/>
      <sheetName val="Cover Sheet"/>
      <sheetName val="Print 1"/>
      <sheetName val="Print 2"/>
      <sheetName val="Risk Mang Cont - Print"/>
      <sheetName val="Debt Financing - Print"/>
      <sheetName val="Contribution Analysis - Print"/>
      <sheetName val="Working Capital &amp; Int Expense"/>
      <sheetName val="Corp Sum"/>
      <sheetName val="2009 Projection"/>
      <sheetName val="2010 Projection"/>
      <sheetName val="2011 Projection"/>
      <sheetName val="2012 Projection"/>
      <sheetName val="2013 Projection"/>
      <sheetName val="5 Year Projection"/>
      <sheetName val="Corp Sum per BOE"/>
      <sheetName val="PRICES"/>
      <sheetName val="Strips"/>
      <sheetName val="Switches"/>
      <sheetName val="DD&amp;A"/>
      <sheetName val="BCER DD&amp;A Calc"/>
      <sheetName val="Hedging"/>
      <sheetName val="BCEOC DD&amp;A Calcs"/>
      <sheetName val="Begin_Sum"/>
      <sheetName val="Kern River"/>
      <sheetName val="Midway Sunset"/>
      <sheetName val="REX"/>
      <sheetName val="Hambert"/>
      <sheetName val="Riverside"/>
      <sheetName val="Sargent"/>
      <sheetName val="McCallum"/>
      <sheetName val="Red Springs"/>
      <sheetName val="Greeley"/>
      <sheetName val="Edison"/>
      <sheetName val="End_BCEOC"/>
      <sheetName val="Atlanta"/>
      <sheetName val="Beech Creek"/>
      <sheetName val="Dorcheat"/>
      <sheetName val="McKamie"/>
      <sheetName val="Plant"/>
      <sheetName val="Adjustments"/>
      <sheetName val="End_Sum"/>
      <sheetName val="Jasmin"/>
      <sheetName val="Midway Sunset PDP"/>
      <sheetName val="Midway Sunset PNP"/>
      <sheetName val="Midway Sunset PUD"/>
      <sheetName val="Midway Sunset Probable"/>
      <sheetName val="Midway Sunset Possible"/>
      <sheetName val="REX PDP"/>
      <sheetName val="REX PNP"/>
      <sheetName val="REX PUD"/>
      <sheetName val="REX Probable"/>
      <sheetName val="REX Possible"/>
      <sheetName val="Hambert PDP"/>
      <sheetName val="Hambert PNP"/>
      <sheetName val="Hambert PUD"/>
      <sheetName val="Hambert Probable"/>
      <sheetName val="Hambert Possible"/>
      <sheetName val="Riverside PDP"/>
      <sheetName val="Riverside PNP"/>
      <sheetName val="Riverside PUD"/>
      <sheetName val="Riverside Probable"/>
      <sheetName val="Riverside Possible"/>
      <sheetName val="Sargent PDP"/>
      <sheetName val="Sargent PNP"/>
      <sheetName val="Sargent PUD"/>
      <sheetName val="Sargent Probable"/>
      <sheetName val="Sargent Possible"/>
      <sheetName val="McCallum PDP"/>
      <sheetName val="McCallum PNP"/>
      <sheetName val="McCallum PUD"/>
      <sheetName val="McCallum Probable"/>
      <sheetName val="McCallum Possible"/>
      <sheetName val="Red Springs PDP"/>
      <sheetName val="Red Springs PNP"/>
      <sheetName val="Red Springs PUD"/>
      <sheetName val="Red Springs Probable"/>
      <sheetName val="Red Springs Possible"/>
      <sheetName val="Jasmin PDP"/>
      <sheetName val="Jasmin PNP"/>
      <sheetName val="Jasmin PUD"/>
      <sheetName val="Jasmin Probable"/>
      <sheetName val="Jasmin Possible"/>
      <sheetName val="Greeley PDP"/>
      <sheetName val="Greeley PNP"/>
      <sheetName val="Greeley PUD"/>
      <sheetName val="Greeley Probable"/>
      <sheetName val="Greeley Possible"/>
      <sheetName val="Kern River PDP"/>
      <sheetName val="Kern River PNP"/>
      <sheetName val="Kern River PUD"/>
      <sheetName val="Kern River Probable"/>
      <sheetName val="Kern River Possible"/>
      <sheetName val="Edison PDP"/>
      <sheetName val="Edison PNP"/>
      <sheetName val="Edison PUD"/>
      <sheetName val="Edison Probable"/>
      <sheetName val="Edison Possible"/>
      <sheetName val="Atlanta PDP"/>
      <sheetName val="Atlanta PNP"/>
      <sheetName val="Atlanta PUD"/>
      <sheetName val="Atlanta Probable"/>
      <sheetName val="Atlanta Possible"/>
      <sheetName val="Beech Creek PDP"/>
      <sheetName val="Beech Creek PNP"/>
      <sheetName val="Beech Creek PUD"/>
      <sheetName val="Beech Creek Probable"/>
      <sheetName val="Beech Creek Possible"/>
      <sheetName val="Dorcheat PDP"/>
      <sheetName val="Dorcheat PNP"/>
      <sheetName val="Dorcheat PUD"/>
      <sheetName val="Dorcheat Probable"/>
      <sheetName val="Dorcheat Possible"/>
      <sheetName val="McKamie PDP"/>
      <sheetName val="McKamie PNP"/>
      <sheetName val="McKamie PUD"/>
      <sheetName val="McKamie Probable"/>
      <sheetName val="McKamie Possible"/>
      <sheetName val="Plant PDP"/>
      <sheetName val="Plant PNP"/>
      <sheetName val="Plant PUD"/>
      <sheetName val="Plant Probable"/>
      <sheetName val="Plant Possible"/>
      <sheetName val="increm_pf"/>
      <sheetName val="Projections"/>
      <sheetName val="SHTCOMPS"/>
      <sheetName val="6 TRS"/>
      <sheetName val="Region A"/>
      <sheetName val="Region B"/>
      <sheetName val="Region C1"/>
      <sheetName val="Region C2"/>
      <sheetName val="Region C3"/>
      <sheetName val="Region C4"/>
      <sheetName val="Synergies"/>
      <sheetName val="Combination Selection"/>
      <sheetName val="Combined Concession"/>
      <sheetName val="Technical Assumptions"/>
      <sheetName val="Macroeconomic"/>
      <sheetName val="Azurix DCF"/>
      <sheetName val="FinStat"/>
      <sheetName val="Auto Revenue Indexation"/>
      <sheetName val="Revenues"/>
      <sheetName val="OPEX"/>
      <sheetName val=" CAPEX"/>
      <sheetName val="Depreciation Schedule"/>
      <sheetName val="Taxes Opco"/>
      <sheetName val="Capital Structure"/>
      <sheetName val="S&amp;P"/>
      <sheetName val="BS Projections"/>
      <sheetName val="Regional Requierments"/>
      <sheetName val="Rankings"/>
      <sheetName val="Credit Info"/>
      <sheetName val="New Mkt Info"/>
      <sheetName val="Real Estate Comps"/>
      <sheetName val="Reg-Line"/>
      <sheetName val="AIMCO"/>
      <sheetName val="AMLI"/>
      <sheetName val="EQR"/>
      <sheetName val="_x0000__x0003__x0009_Ā_x000a_&amp;Tools_x0000__x0000__x0004__x0003_Ā_x0008_E&amp;xit Notes_x0000__x0009__x0004_"/>
      <sheetName val="CF"/>
      <sheetName val="Targ_IS"/>
      <sheetName val="Targ_BS"/>
      <sheetName val="Targ_CF"/>
      <sheetName val="Acq_IS"/>
      <sheetName val="Acq_BS"/>
      <sheetName val="Acq_CF"/>
      <sheetName val="Targ_Share Count"/>
      <sheetName val="Targ_DCF"/>
      <sheetName val="CHA_IS_Output"/>
      <sheetName val="X Factor"/>
      <sheetName val="Financials"/>
      <sheetName val="DCFs"/>
      <sheetName val="Assumptions_Output"/>
      <sheetName val="Energia Vendida"/>
      <sheetName val="Tarifa Venda"/>
      <sheetName val="Furnas"/>
      <sheetName val="Tarifa Compra"/>
      <sheetName val="Desp._Receita"/>
      <sheetName val="Investimentos"/>
      <sheetName val="Annual Budget"/>
      <sheetName val="Settings"/>
      <sheetName val="Grids"/>
      <sheetName val="Data Values"/>
      <sheetName val="REVENUE FY97"/>
      <sheetName val="Flash"/>
      <sheetName val="ReserveTable"/>
      <sheetName val="Driver"/>
      <sheetName val="Fin.Highlight"/>
      <sheetName val="Charts"/>
      <sheetName val="FS"/>
      <sheetName val="Rev. - COGS"/>
      <sheetName val="WC Analysis"/>
      <sheetName val="Don't print---&gt;"/>
      <sheetName val="Other costs"/>
      <sheetName val="Gross Sale 24 month"/>
      <sheetName val="FS 24 month (F&amp;V)"/>
      <sheetName val="BS input"/>
      <sheetName val="CF input"/>
      <sheetName val="Sheet14"/>
      <sheetName val="Sheet12"/>
      <sheetName val="Sheet11"/>
      <sheetName val="Sheet10"/>
      <sheetName val="Sheet9"/>
      <sheetName val="Sheet8"/>
      <sheetName val="Sheet6"/>
      <sheetName val="Sheet5"/>
      <sheetName val="Sheet4"/>
      <sheetName val="KPN"/>
      <sheetName val="OutputTemplate"/>
      <sheetName val="MultiplesTemplate"/>
      <sheetName val="MarginsTemplate"/>
      <sheetName val="IN"/>
      <sheetName val="ENT"/>
      <sheetName val="NEWCO"/>
      <sheetName val="Contribution_Analysis"/>
      <sheetName val="Eagle_Pro_Forma_Ownership"/>
      <sheetName val="Foundation_Pro_Forma_Ownership"/>
      <sheetName val="RestrMultiplesTemplate"/>
      <sheetName val="Cov&amp;LevTemplate"/>
      <sheetName val="StockTemplate"/>
      <sheetName val="RanksMultiplesTemplate"/>
      <sheetName val="RanksTemplate"/>
      <sheetName val="SummaryTemplate"/>
      <sheetName val="Pro_Forma_Ownership"/>
      <sheetName val="List of blackline subtypes"/>
      <sheetName val="Balance Sh+Indices"/>
      <sheetName val="Balance Sh_Indices"/>
      <sheetName val="СТАЛЬ"/>
      <sheetName val="Январь"/>
      <sheetName val="Model Assumptions"/>
      <sheetName val="wCodeTable"/>
      <sheetName val="Instructions"/>
      <sheetName val="Correção"/>
      <sheetName val="RA Summary Page"/>
      <sheetName val="Credit Comps"/>
      <sheetName val=" Control Panel"/>
      <sheetName val="Comparable Traded Companies"/>
      <sheetName val="Comps Sum_Pg_1"/>
      <sheetName val="Comps Sum_Pg_2"/>
      <sheetName val="Comp_Cos Summary_Bar Charts"/>
      <sheetName val="Trans Comps"/>
      <sheetName val="Tran. Comps &lt; 1 billion"/>
      <sheetName val="&lt; Sales Chart"/>
      <sheetName val="&lt; EBITDA Chart "/>
      <sheetName val="Tran. Comps &gt; 1 billon"/>
      <sheetName val="&gt; Sales Chart"/>
      <sheetName val="&gt; EBITDA Chart"/>
      <sheetName val="WACC Calculation"/>
      <sheetName val="WACC II"/>
      <sheetName val="_x0000_Ԁ_x0000_r_x0000__x0000__x0000__x0013__x0000_Ԁ_x0000_r_x0000_㞲焑폰ꀿ_x0004__x0000_"/>
      <sheetName val=":\Documents and Settings\U96011"/>
      <sheetName val="_x0007_Ā_x0008_&amp;"/>
      <sheetName val="opt inputs"/>
      <sheetName val="3M Libor"/>
      <sheetName val="earnings"/>
      <sheetName val="Rentokil"/>
      <sheetName val="G&amp;K"/>
      <sheetName val="Unifirst"/>
      <sheetName val="RMK uniform"/>
      <sheetName val="PartnersAnalysis"/>
      <sheetName val="EarningsImpactAnalysis"/>
      <sheetName val="EBITDAImpactAnalysis"/>
      <sheetName val="Standard1"/>
      <sheetName val="Standard2"/>
      <sheetName val="CapitalSensitivity"/>
      <sheetName val="PriceSensitivity"/>
      <sheetName val="Scenarios"/>
      <sheetName val="DataArray"/>
      <sheetName val="DownloadMapping"/>
      <sheetName val="DownloadMappingDSWV"/>
      <sheetName val="Businees service comps"/>
      <sheetName val="CompanyData"/>
      <sheetName val="ComparativeAnalysis"/>
      <sheetName val="SUM SHEET"/>
      <sheetName val="Key Assumptions"/>
      <sheetName val="SumSheet"/>
      <sheetName val="Recap"/>
      <sheetName val="IS Assumptions"/>
      <sheetName val="Labor Expense &amp; CBA BTO"/>
      <sheetName val="CA CL"/>
      <sheetName val="LTA LTL SE"/>
      <sheetName val="LIBOR Assumptions"/>
      <sheetName val="OBS Debt"/>
      <sheetName val="DIP"/>
      <sheetName val="2003 Base"/>
      <sheetName val="2003 Forecast"/>
      <sheetName val="Capex - Depr"/>
      <sheetName val="DIP Covenants"/>
      <sheetName val="IncomeTaxes"/>
      <sheetName val="Tax Calc"/>
      <sheetName val="Valuation Allowance"/>
      <sheetName val="TaxDepr"/>
      <sheetName val="Timing Diff"/>
      <sheetName val="Module7"/>
      <sheetName val="Module6"/>
      <sheetName val="Module4"/>
      <sheetName val="Lyondell"/>
      <sheetName val="Equistar"/>
      <sheetName val="Millennium"/>
      <sheetName val="Credit Output"/>
      <sheetName val="Financial Pres for Banks"/>
      <sheetName val="Stock Input"/>
      <sheetName val="Stock Price"/>
      <sheetName val="Relative Performance"/>
      <sheetName val="List"/>
      <sheetName val="Implied value"/>
      <sheetName val="PEG"/>
      <sheetName val="PEG Chart"/>
      <sheetName val="Value"/>
      <sheetName val="Tablesum1"/>
      <sheetName val="Tablesum2"/>
      <sheetName val="Legend"/>
      <sheetName val="LTM Revenue"/>
      <sheetName val="LTM EBITDA"/>
      <sheetName val="2000 PE"/>
      <sheetName val="2000 EBITDA"/>
      <sheetName val="52 Wk High"/>
      <sheetName val="Scenario 1"/>
      <sheetName val="Exec Summ"/>
      <sheetName val="Update"/>
      <sheetName val="Section 2"/>
      <sheetName val="Company Background"/>
      <sheetName val="Key Stats"/>
      <sheetName val="Competition"/>
      <sheetName val="KCAL P&amp;L"/>
      <sheetName val="For BOD Book"/>
      <sheetName val="EBITDA_BCF Rec"/>
      <sheetName val="PF P&amp;L"/>
      <sheetName val="Section 3"/>
      <sheetName val="Valn Summ"/>
      <sheetName val="Accr_Dil Detail"/>
      <sheetName val="DCF No Tax"/>
      <sheetName val="DCF Step up"/>
      <sheetName val="Valn Summ No Station Comp"/>
      <sheetName val="DCF No Tax No Station Comp"/>
      <sheetName val="DCF Step up No Station Comp"/>
      <sheetName val="ALT VALUATION"/>
      <sheetName val="Mults"/>
      <sheetName val="Stats"/>
      <sheetName val="Compare Summ"/>
      <sheetName val="Spots"/>
      <sheetName val="Station Comp"/>
      <sheetName val="Accr_Dil Financial"/>
      <sheetName val="Sum of Parts"/>
      <sheetName val="Valn Summ No Sports"/>
      <sheetName val="DCF No Tax No Sports"/>
      <sheetName val="DCF Step up No Sports"/>
      <sheetName val="Laker Add-back"/>
      <sheetName val="Section 4"/>
      <sheetName val="Budget vs. Actual"/>
      <sheetName val="Pacings vs Budget"/>
      <sheetName val="Pacings vs PY"/>
      <sheetName val="$$ Savings"/>
      <sheetName val="Headcount"/>
      <sheetName val="Severance"/>
      <sheetName val="Programming"/>
      <sheetName val="Prog Liabs"/>
      <sheetName val="Prog Assts"/>
      <sheetName val="Prog Liability"/>
      <sheetName val="Prog Assets"/>
      <sheetName val="Syndication"/>
      <sheetName val="Sports Contracts"/>
      <sheetName val="Sports"/>
      <sheetName val="CSFB Lakers"/>
      <sheetName val="Compare"/>
      <sheetName val="Cash Amort"/>
      <sheetName val="Profitability"/>
      <sheetName val="Angels"/>
      <sheetName val="Mighty Ducks"/>
      <sheetName val="Per Game"/>
      <sheetName val="News Anchors"/>
      <sheetName val="BCF by component"/>
      <sheetName val="LA Radio"/>
      <sheetName val="Savings"/>
      <sheetName val="Stock 12-31-01"/>
      <sheetName val="Options 12-31-01"/>
      <sheetName val="Hist_pastein"/>
      <sheetName val="accretiondilution"/>
      <sheetName val="changes from project 32"/>
      <sheetName val="client market overview"/>
      <sheetName val="trading multiples"/>
      <sheetName val="Contribution Target"/>
      <sheetName val="purchase multiple"/>
      <sheetName val="Football -enterprise value"/>
      <sheetName val="Football per share"/>
      <sheetName val="LBO Summary"/>
      <sheetName val="DCF Summary"/>
      <sheetName val="share calculations"/>
      <sheetName val="Stute cap table"/>
      <sheetName val="AD OUTPUT DEAL"/>
      <sheetName val="PF EPS analysis"/>
      <sheetName val="AD output"/>
      <sheetName val="AD"/>
      <sheetName val="Acquirer"/>
      <sheetName val="Target"/>
      <sheetName val="IMDC-mgt"/>
      <sheetName val="AD    options"/>
      <sheetName val="PMO options"/>
      <sheetName val="LATEST ORIG FILE"/>
      <sheetName val="MRX m"/>
      <sheetName val="MRX b"/>
      <sheetName val="IMDC revised"/>
      <sheetName val="DCFValuation"/>
      <sheetName val="Company income statement"/>
      <sheetName val="Pipeline"/>
      <sheetName val="DCFValuation Most likely"/>
      <sheetName val="CY IS Most Likely"/>
      <sheetName val="CY BS"/>
      <sheetName val="CY CF"/>
      <sheetName val="CY IS Worst Case"/>
      <sheetName val="CY IS Best Case"/>
      <sheetName val="BEGIN"/>
      <sheetName val="Transaction overview"/>
      <sheetName val="Fixed exchange ratio analysis"/>
      <sheetName val="Public market overview"/>
      <sheetName val="1-yr stock charts "/>
      <sheetName val="3-yr stock charts"/>
      <sheetName val="10-yr stock charts (2)"/>
      <sheetName val="3 month stock charts"/>
      <sheetName val="Iron valuation summary"/>
      <sheetName val="Trading comps"/>
      <sheetName val="IRON DCF"/>
      <sheetName val="IRON PROJ"/>
      <sheetName val="Mercury valuation summary"/>
      <sheetName val="MERCURY DCF"/>
      <sheetName val="Mercury financial projections"/>
      <sheetName val="MERCURY PROJ"/>
      <sheetName val="Exchange ratio analysis "/>
      <sheetName val="END"/>
      <sheetName val="AVP"/>
      <sheetName val="Trading comps output"/>
      <sheetName val="Med devices input"/>
      <sheetName val="Spec Pharma Input"/>
      <sheetName val="Float with collar"/>
      <sheetName val="Fixed, fixed w collar, float"/>
      <sheetName val="Bar chart page w synergies"/>
      <sheetName val="PR UPDATES"/>
      <sheetName val="3 yr PE's"/>
      <sheetName val="Historical P.E"/>
      <sheetName val="Revenue breakdown"/>
      <sheetName val="Breast panel page"/>
      <sheetName val="Trading comps (2)"/>
      <sheetName val="_x0003__x0009_Ā_x000a_&amp;Tools_x0000__x0004__x0003_Ā_x0008_E&amp;xit Notes_x0000__x0009__x0004_Ā_x0008_"/>
      <sheetName val="_x0003__x0009_Ā_x000a_&amp;Tools_x0000__x0004__x0003_Ā_x0008_E&amp;xit Notes_x0000__x0009__x0004_"/>
      <sheetName val="AD and Cash flow"/>
      <sheetName val="CALP"/>
      <sheetName val="XGEN"/>
      <sheetName val="CALP Acqu Proforma"/>
      <sheetName val="Model Cover"/>
      <sheetName val="Key Data"/>
      <sheetName val="Euro Val"/>
      <sheetName val="UK Val"/>
      <sheetName val="Pan Euro Sort"/>
      <sheetName val="WACC Assumptions"/>
      <sheetName val="Graphs"/>
      <sheetName val="Utilcomp"/>
      <sheetName val="Upside"/>
      <sheetName val="Sort Data"/>
      <sheetName val="Datastream"/>
      <sheetName val="Module8"/>
      <sheetName val="Module9"/>
      <sheetName val="Module10"/>
      <sheetName val="Module13"/>
      <sheetName val="Module16"/>
      <sheetName val="Module5"/>
      <sheetName val="Module11"/>
      <sheetName val="Module12"/>
      <sheetName val="Module14"/>
      <sheetName val="Module15"/>
      <sheetName val="Module17"/>
      <sheetName val="Module18"/>
      <sheetName val="Module19"/>
      <sheetName val="Module20"/>
      <sheetName val="Module21"/>
      <sheetName val="Module22"/>
      <sheetName val="Module23"/>
      <sheetName val="Module24"/>
      <sheetName val="Assume"/>
      <sheetName val="EQUITY_SCHED"/>
      <sheetName val="Current Inputs"/>
      <sheetName val="Demand"/>
      <sheetName val="PHS CapEx"/>
      <sheetName val="FormatAG"/>
      <sheetName val="FACTSET DATA"/>
      <sheetName val="_x000d_"/>
      <sheetName val="ADJ DELPHI_DCF (NEW)"/>
      <sheetName val="DELPHI_DCF (NEW)"/>
      <sheetName val="DELPHI_DCF ADJ (NEW)"/>
      <sheetName val="DELPHI_DCF ADJ (NEW) (2)"/>
      <sheetName val="GPT4_DCF"/>
      <sheetName val="GPT8_DCF"/>
      <sheetName val="GPT10_DCF"/>
      <sheetName val="DELPHI_DCF (OLD)"/>
      <sheetName val="DELPHI+OVERLAY_DCF (OLD)"/>
      <sheetName val="DELPHI_PUBMKT"/>
      <sheetName val="DELPHI_GMDEAL"/>
      <sheetName val="DS_DCF"/>
      <sheetName val="DS_PUBMKT"/>
      <sheetName val="Ds_DEAL"/>
      <sheetName val="LVBS_DCF"/>
      <sheetName val="WB_DCF"/>
      <sheetName val="DSM_DCF"/>
      <sheetName val="Schedule"/>
      <sheetName val="GW"/>
      <sheetName val="Perkins"/>
      <sheetName val="HVBS"/>
      <sheetName val="DS"/>
      <sheetName val="WIRING_JV"/>
      <sheetName val="WIRING"/>
      <sheetName val="BODY"/>
      <sheetName val="TVS"/>
      <sheetName val="AV_D"/>
      <sheetName val="BFG_D"/>
      <sheetName val="BFG AERO"/>
      <sheetName val="COLTEC_D"/>
      <sheetName val="COLTEC AERO"/>
      <sheetName val="DELPHI_GPT4_D"/>
      <sheetName val="DELPHI_GPT8_D"/>
      <sheetName val="PARKER_AERO"/>
      <sheetName val="BBA_D"/>
      <sheetName val="DELPHI_GPT10_D"/>
      <sheetName val="DELPHI OLD"/>
      <sheetName val="DELPHI_ASSOC"/>
      <sheetName val="DELPHI_ADJ"/>
      <sheetName val="AERO_GEN3"/>
      <sheetName val="DELPHI NEW"/>
      <sheetName val="OVERLAY"/>
      <sheetName val="AERO_GEN4"/>
      <sheetName val="AV"/>
      <sheetName val="AV_AERO"/>
      <sheetName val="AV_IND"/>
      <sheetName val="AV_AUTO"/>
      <sheetName val="BFG"/>
      <sheetName val="ROHR"/>
      <sheetName val="COLTEC"/>
      <sheetName val="MOOG"/>
      <sheetName val="COT_AERO"/>
      <sheetName val="BBA"/>
      <sheetName val="RACAL"/>
      <sheetName val="PF_SALES"/>
      <sheetName val="PF_EBITDA"/>
      <sheetName val="PF_EBIT"/>
      <sheetName val="PF_INTEXP"/>
      <sheetName val="NET INCOME"/>
      <sheetName val="LV_CF"/>
      <sheetName val="CAP"/>
      <sheetName val="Credit"/>
      <sheetName val="EPS"/>
      <sheetName val="IMPACT_C"/>
      <sheetName val="IMPACT_C (3)"/>
      <sheetName val="IMPACT_B"/>
      <sheetName val="IMPACT_M"/>
      <sheetName val="IMPACT_AV"/>
      <sheetName val="IMPACT_C (2)"/>
      <sheetName val="IMPACT_B (2)"/>
      <sheetName val="SEG_C"/>
      <sheetName val="SEG_B"/>
      <sheetName val="SEG_M"/>
      <sheetName val="SEG_AV"/>
      <sheetName val="_x0003__x0009_Ā_x000a_&amp;Tools"/>
      <sheetName val="9-99 Current O3"/>
      <sheetName val="LBO Assumptions"/>
      <sheetName val="Small Acquisition Assump."/>
      <sheetName val="12.31.07 PFBS"/>
      <sheetName val="12.31.08 PFBS"/>
      <sheetName val="Sensitivity Analysis"/>
      <sheetName val="Spreads"/>
      <sheetName val="DCF - Terminal Value"/>
      <sheetName val="Valuation "/>
      <sheetName val="infor"/>
      <sheetName val="Total"/>
      <sheetName val="CreditStats"/>
      <sheetName val="CHS IRR"/>
      <sheetName val="Mezz IRR"/>
      <sheetName val="Pref IRR"/>
      <sheetName val="Cap Structure Chart"/>
      <sheetName val="Chart2"/>
      <sheetName val="CHS Deals"/>
      <sheetName val="Buyout Comps"/>
      <sheetName val="Macros"/>
      <sheetName val="IndCoVariance"/>
      <sheetName val="Variance"/>
      <sheetName val="Input Sheet"/>
      <sheetName val="FIN5+"/>
      <sheetName val="BS - detail- Consol Mapped 1"/>
      <sheetName val="Disc &amp; GME"/>
      <sheetName val="6800"/>
      <sheetName val="Clause 9"/>
      <sheetName val="TAX"/>
      <sheetName val="NAV"/>
      <sheetName val="oresreqsum"/>
      <sheetName val="OpTrack"/>
      <sheetName val="Amortization Schedules"/>
      <sheetName val="Manual_Batch_Data"/>
      <sheetName val="C"/>
      <sheetName val="building"/>
      <sheetName val="주주명부&lt;끝&gt;"/>
      <sheetName val="cash"/>
      <sheetName val="Comp. Transaction"/>
      <sheetName val="Purchase Acctg (2)"/>
      <sheetName val="Balance Sheets"/>
      <sheetName val="Deal-Transition Costs"/>
      <sheetName val="WEB JE Summary"/>
      <sheetName val="1 Balsheet"/>
      <sheetName val="2 Incstat"/>
      <sheetName val="3 Prospective Fin Info"/>
      <sheetName val="4 DCF-Reasonableness Test"/>
      <sheetName val="5 Workforce"/>
      <sheetName val="6 Royalty Data"/>
      <sheetName val="7 Trademark"/>
      <sheetName val="8 Reseller Agreements"/>
      <sheetName val="9 Service Provider Agreements"/>
      <sheetName val="10 Product Agreements"/>
      <sheetName val="11 Referral Agreements"/>
      <sheetName val="12 Alliance Agreements"/>
      <sheetName val="13 Customer Relationships"/>
      <sheetName val="14 Existing Technology"/>
      <sheetName val="15 WACC"/>
      <sheetName val="16 BETA Analysis"/>
      <sheetName val="17 Asset Returns"/>
      <sheetName val="18 DiscountRateTest"/>
      <sheetName val="19 Supporting Asset Charges"/>
      <sheetName val="Survival Curve"/>
      <sheetName val="Allocation"/>
      <sheetName val="QuickDCF"/>
      <sheetName val="ALL"/>
      <sheetName val="Transition"/>
      <sheetName val="Consol &amp; Adj"/>
      <sheetName val="Purchase Acctg"/>
      <sheetName val="WEB JE"/>
      <sheetName val="Ticker Entry"/>
      <sheetName val="CompLtmBS"/>
      <sheetName val="CompLtmIS"/>
      <sheetName val="CompCommonSize"/>
      <sheetName val="CompFinanRatios"/>
      <sheetName val="MarketData"/>
      <sheetName val="MarkAppr"/>
      <sheetName val="Yr-Yr Prices"/>
      <sheetName val="TRANSAPPR"/>
      <sheetName val="ProjIS"/>
      <sheetName val="DCF-Debtfree"/>
      <sheetName val="Tax Table"/>
      <sheetName val="SBBI "/>
      <sheetName val="Beta"/>
      <sheetName val="CAPM"/>
      <sheetName val="Business Descriptions"/>
      <sheetName val="HistFinAnal"/>
      <sheetName val="Summary (2)"/>
      <sheetName val="Original JE"/>
      <sheetName val="GT_Custom"/>
      <sheetName val="Monthly"/>
      <sheetName val="CoSumm"/>
      <sheetName val="GPG"/>
      <sheetName val="ECT"/>
      <sheetName val="EUROPE"/>
      <sheetName val="EOG"/>
      <sheetName val="EINT"/>
      <sheetName val="CFEOTT"/>
      <sheetName val="PGC"/>
      <sheetName val="EREC"/>
      <sheetName val="EES"/>
      <sheetName val="CORP"/>
      <sheetName val="ECM"/>
      <sheetName val="FIN"/>
      <sheetName val="EOGMI"/>
      <sheetName val="EESMI"/>
      <sheetName val="ERECMI"/>
      <sheetName val="MAC"/>
      <sheetName val="CONSOL_MOD"/>
      <sheetName val="PRINT_MOD"/>
      <sheetName val="PRINT_RESET_MOD"/>
      <sheetName val="CO_SUM_MOD"/>
      <sheetName val="MISC_MOD"/>
      <sheetName val="VARIANCE_MODULE"/>
      <sheetName val="Foundation Creek"/>
      <sheetName val="Econ Model"/>
      <sheetName val="LowBTU Gath"/>
      <sheetName val="MesaTap"/>
      <sheetName val="North Douglas"/>
      <sheetName val="Rifle-Bolton"/>
      <sheetName val="Rifle"/>
      <sheetName val="Operations"/>
      <sheetName val="Sales 2003"/>
      <sheetName val="OPERATING RESULTS YTD 5-05"/>
      <sheetName val="synthgraph COMPS"/>
      <sheetName val="Workforce Value"/>
      <sheetName val="Employees"/>
      <sheetName val=" Workforce Life"/>
      <sheetName val=" Customers"/>
      <sheetName val="Workforce_Value(5)"/>
      <sheetName val="Return on Assets"/>
      <sheetName val="NTA"/>
      <sheetName val="Excess Earnings"/>
      <sheetName val="Tax Amort"/>
      <sheetName val="ECI - Projected IS"/>
      <sheetName val="EBITDA Detail 2001-2003"/>
      <sheetName val="Balance Sheet Dec 2001x"/>
      <sheetName val="Balance Sheet Dec 2000"/>
      <sheetName val="Val Matrix"/>
      <sheetName val="Dashboard"/>
      <sheetName val="Cover page"/>
      <sheetName val="Corporate Structure"/>
      <sheetName val="ANAV Life"/>
      <sheetName val="Assumption"/>
      <sheetName val="Check"/>
      <sheetName val="Patterns"/>
      <sheetName val="ANAV"/>
      <sheetName val="Historical"/>
      <sheetName val="Historical  Walnut + LoB"/>
      <sheetName val="LoB COR"/>
      <sheetName val="LoB data"/>
      <sheetName val="DCF Motor"/>
      <sheetName val="DCF Home"/>
      <sheetName val="DCF Industrial"/>
      <sheetName val="DCF TPL"/>
      <sheetName val="DCF Others"/>
      <sheetName val="DCF Agregator"/>
      <sheetName val="DCF TOTAL LoB"/>
      <sheetName val="Graph"/>
      <sheetName val="Drivers and Contents"/>
      <sheetName val="FX"/>
      <sheetName val="Warnings"/>
      <sheetName val="02"/>
      <sheetName val="Sensitivities Input"/>
      <sheetName val="Acq. LBO"/>
      <sheetName val="Sensitivities Output"/>
      <sheetName val="Adj Combined IS"/>
      <sheetName val="Adj Combined BS"/>
      <sheetName val="EPS Analysis"/>
      <sheetName val="Earnings Impact"/>
      <sheetName val="Contrib Analysis"/>
      <sheetName val="PF Credit"/>
      <sheetName val="Projection Summary"/>
      <sheetName val="Sens Graphs"/>
      <sheetName val="Collateral Coverage - M"/>
      <sheetName val="EV - M"/>
      <sheetName val="Hist Fin Sum"/>
      <sheetName val="TrainingTheStreet"/>
      <sheetName val="workingcap"/>
      <sheetName val="dep"/>
      <sheetName val="amort"/>
      <sheetName val="equity"/>
      <sheetName val="shares"/>
      <sheetName val="Database"/>
      <sheetName val="Instruction"/>
      <sheetName val="Company View"/>
      <sheetName val="Inc&amp;Exp"/>
      <sheetName val="FA"/>
      <sheetName val="IBA&amp;HP"/>
      <sheetName val="Contents"/>
      <sheetName val="Sch 1"/>
      <sheetName val="Sch 1A"/>
      <sheetName val="Sch 1B"/>
      <sheetName val="Sch 2B"/>
      <sheetName val="Sch 2C"/>
      <sheetName val="Other_Sch"/>
      <sheetName val="STD FORMS"/>
      <sheetName val="TaxComp"/>
      <sheetName val="ROLLOVER"/>
      <sheetName val="Macro"/>
      <sheetName val="Macro1"/>
      <sheetName val="Module25"/>
      <sheetName val="Module26"/>
      <sheetName val="Module27"/>
      <sheetName val="Module28"/>
      <sheetName val="LOV- FY10"/>
      <sheetName val="WS 4 - Foreign PBT &amp; Tax"/>
      <sheetName val="Table"/>
      <sheetName val="2pgr_target"/>
      <sheetName val="General Information"/>
      <sheetName val="DropDowns"/>
      <sheetName val="July Update"/>
      <sheetName val="PL Variance"/>
      <sheetName val="UK Data FY05"/>
      <sheetName val="Accrued exp - taxes"/>
      <sheetName val="Menu"/>
      <sheetName val="Dept Expense 1000"/>
      <sheetName val="Metric Sensitivity"/>
      <sheetName val="Sensitivity"/>
      <sheetName val="FY09"/>
      <sheetName val="FY10_Final"/>
      <sheetName val="MERGER"/>
      <sheetName val="Stucture A"/>
      <sheetName val="Matrix A"/>
      <sheetName val="Stucture B"/>
      <sheetName val="Matrix B"/>
      <sheetName val="Stucture C"/>
      <sheetName val="Matrix C"/>
      <sheetName val="Sale"/>
      <sheetName val="Rev_Comb"/>
      <sheetName val="Rev_Val"/>
      <sheetName val="proj"/>
      <sheetName val="Scen1"/>
      <sheetName val="Total Market"/>
      <sheetName val="GSM CapEx"/>
      <sheetName val="P and L"/>
      <sheetName val="Balance"/>
      <sheetName val="Funds and Valuation"/>
      <sheetName val="Graphics Summary"/>
      <sheetName val="Financial Chart"/>
      <sheetName val="Cashflow Chart"/>
      <sheetName val="Revenue Chart"/>
      <sheetName val="Cell Sites"/>
      <sheetName val="CapEx Chart"/>
      <sheetName val="OpEx Chart"/>
      <sheetName val="Demand Chart"/>
      <sheetName val="MR Input"/>
      <sheetName val="PARAM"/>
      <sheetName val="P"/>
      <sheetName val="BEA D3"/>
      <sheetName val="CN"/>
      <sheetName val="CT"/>
      <sheetName val="RSI"/>
      <sheetName val="BSS"/>
      <sheetName val="F"/>
      <sheetName val="EQ-CORE"/>
      <sheetName val="EQ-OC"/>
      <sheetName val="May 02"/>
      <sheetName val="Jun 02"/>
      <sheetName val="Jul 02"/>
      <sheetName val="Aug 02"/>
      <sheetName val="Jul 03"/>
      <sheetName val="Aug 03"/>
      <sheetName val="Sep 03"/>
      <sheetName val="Oct 03"/>
      <sheetName val="Nov 03"/>
      <sheetName val="Dec 03"/>
      <sheetName val="FPA"/>
      <sheetName val="RM"/>
      <sheetName val="OP DAYS"/>
      <sheetName val="Core RSUs"/>
      <sheetName val="Overclad RSUs"/>
      <sheetName val="EXP-DT"/>
      <sheetName val="RMF"/>
      <sheetName val="Q1 2010"/>
      <sheetName val="Q2 2010"/>
      <sheetName val="Q3 2010"/>
      <sheetName val="Q4 2010"/>
      <sheetName val="2011"/>
      <sheetName val="2012"/>
      <sheetName val="2013"/>
      <sheetName val="Apr 09"/>
      <sheetName val="May 09"/>
      <sheetName val="Jun 09"/>
      <sheetName val="Jul 09"/>
      <sheetName val="Aug 09"/>
      <sheetName val="Sep 09"/>
      <sheetName val="Oct 09"/>
      <sheetName val="Nov 09"/>
      <sheetName val="Dec 09"/>
      <sheetName val="CTSumm"/>
      <sheetName val="Jan 12"/>
      <sheetName val="Feb 12"/>
      <sheetName val="Mar 12"/>
      <sheetName val="Apr 12"/>
      <sheetName val="May 12"/>
      <sheetName val="Jun 12"/>
      <sheetName val="Jul 12"/>
      <sheetName val="Aug 12"/>
      <sheetName val="Sep 12"/>
      <sheetName val="Oct 12"/>
      <sheetName val="Nov 12"/>
      <sheetName val="Dec 12"/>
      <sheetName val="MAT CALC"/>
      <sheetName val="ALD New Projections"/>
      <sheetName val="Redox Cust"/>
      <sheetName val="Alternative Channels"/>
      <sheetName val="Incr Sales-Detail"/>
      <sheetName val="Walmart"/>
      <sheetName val="Oxydol-Dollar"/>
      <sheetName val="COGS"/>
      <sheetName val="Freight - WalMart"/>
      <sheetName val="Freight - Others"/>
      <sheetName val="P-5.1 FY19 TR NOL CF"/>
      <sheetName val="IBU Capex (000's)"/>
      <sheetName val="Arcade List"/>
      <sheetName val="Offer Exhibit A"/>
      <sheetName val="Assumpt"/>
      <sheetName val="I &amp; E"/>
      <sheetName val="Devel. Budget @ Closing"/>
      <sheetName val="Devel. Budget"/>
      <sheetName val="Rent up"/>
      <sheetName val="Distribution 70-30"/>
      <sheetName val="Bank Loan Payoff"/>
      <sheetName val="depreciation"/>
      <sheetName val="Distribution"/>
      <sheetName val="Income &amp; Expense"/>
      <sheetName val="Leveraged Equity"/>
      <sheetName val="C.O.S.S."/>
      <sheetName val="_x0000__x0003_ Ā_x000a_&amp;Tools_x0000__x0000__x0004__x0003_Ā_x0008_E&amp;xit Notes_x0000_ _x0004_"/>
      <sheetName val="_x0003_ Ā_x000a_&amp;Tools_x0000__x0004__x0003_Ā_x0008_E&amp;xit Notes_x0000_ _x0004_Ā_x0008_"/>
      <sheetName val="_x0003_ Ā_x000a_&amp;Tools"/>
      <sheetName val="MCK_Proj"/>
      <sheetName val="Target_Proj"/>
      <sheetName val="Summary Synergies"/>
      <sheetName val="Summary Merger"/>
      <sheetName val="titan"/>
      <sheetName val="AVP-Premium"/>
      <sheetName val="AVP-Exchange"/>
      <sheetName val="1999Stock "/>
      <sheetName val="2000Stock"/>
      <sheetName val="Comparison"/>
      <sheetName val="Gen-Med"/>
      <sheetName val="Fut Stock Price"/>
      <sheetName val="Summary Proj"/>
      <sheetName val="DATA EXPORT-UVI"/>
      <sheetName val="JAII Balance"/>
      <sheetName val="JAII Cashflow"/>
      <sheetName val="Base &amp; LBO Assumptions"/>
      <sheetName val="APV"/>
      <sheetName val="Equity Summary"/>
      <sheetName val="Price Summary"/>
      <sheetName val="Covenant 6.10"/>
      <sheetName val="Covenant 6.11"/>
      <sheetName val="JAII Income"/>
      <sheetName val="Code Tables"/>
      <sheetName val="PA2"/>
      <sheetName val="Credit Calc"/>
      <sheetName val="PF Cap and Credit"/>
      <sheetName val="LB_DCF"/>
      <sheetName val="LC"/>
      <sheetName val="LC last year"/>
      <sheetName val="USD"/>
      <sheetName val="USD last year"/>
      <sheetName val="IS_YTD_July07"/>
      <sheetName val="CDMA Subscribers"/>
      <sheetName val="pellet"/>
      <sheetName val="AU Template"/>
      <sheetName val="Analysis"/>
      <sheetName val="Subscribers"/>
      <sheetName val="Prog Details"/>
      <sheetName val="Sales &amp; Marketing"/>
      <sheetName val="AOP &amp; Prod"/>
      <sheetName val="Tech"/>
      <sheetName val="Staff"/>
      <sheetName val="G&amp;A"/>
      <sheetName val="Amort &amp; Int"/>
      <sheetName val="ICON Upload"/>
      <sheetName val="_x0003_ Ā_x000a_&amp;Tools_x0000__x0004__x0003_Ā_x0008_E&amp;xit Notes_x0000_ _x0004_"/>
      <sheetName val="Proj. Bal."/>
      <sheetName val="Schedules"/>
      <sheetName val="Common-Size"/>
      <sheetName val="Proj_ Bal_"/>
      <sheetName val="Common_Size"/>
      <sheetName val="Riep x società - Affitti"/>
      <sheetName val="Rev"/>
      <sheetName val="Dictionaries"/>
      <sheetName val="Integrali e proporzionali"/>
      <sheetName val="LFA 2001"/>
      <sheetName val="I-S"/>
      <sheetName val="DPR(TAX)"/>
      <sheetName val="Proj__Bal_"/>
      <sheetName val="Proj__Bal_1"/>
      <sheetName val="Riep_x_società_-_Affitti"/>
      <sheetName val="Integrali_e_proporzionali"/>
      <sheetName val="LFA_2001"/>
      <sheetName val="Title"/>
      <sheetName val="+9000-8"/>
      <sheetName val="+9000-9"/>
      <sheetName val="+9120-1(2)"/>
      <sheetName val="PL"/>
      <sheetName val="FinanceCost"/>
      <sheetName val="FinanceBS"/>
      <sheetName val="PL 1"/>
      <sheetName val="32. Реализация и С-сть"/>
      <sheetName val="DPR_TAX_"/>
      <sheetName val="Лист1"/>
      <sheetName val="BS_n"/>
      <sheetName val="КлассЗСМК"/>
      <sheetName val="КлассНТМК"/>
      <sheetName val="Справ"/>
      <sheetName val="Закупки"/>
      <sheetName val="23"/>
      <sheetName val="30"/>
      <sheetName val="28"/>
      <sheetName val="18_2"/>
      <sheetName val="without project"/>
      <sheetName val="Остатки"/>
      <sheetName val="Служебный"/>
      <sheetName val="FOBRKUP"/>
      <sheetName val="Table000208"/>
      <sheetName val="Capital Structure Assumptions"/>
      <sheetName val="2008E EBITDA"/>
      <sheetName val="CONSOL"/>
      <sheetName val="Africa"/>
      <sheetName val="Ocean"/>
      <sheetName val="S Amer"/>
      <sheetName val="W Eur"/>
      <sheetName val="C Amer"/>
      <sheetName val="E Eur"/>
      <sheetName val="E Asia"/>
      <sheetName val="Midea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  <sheetData sheetId="87" refreshError="1"/>
      <sheetData sheetId="88"/>
      <sheetData sheetId="89"/>
      <sheetData sheetId="90"/>
      <sheetData sheetId="9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/>
      <sheetData sheetId="111"/>
      <sheetData sheetId="112"/>
      <sheetData sheetId="113" refreshError="1"/>
      <sheetData sheetId="114"/>
      <sheetData sheetId="115"/>
      <sheetData sheetId="116"/>
      <sheetData sheetId="117"/>
      <sheetData sheetId="118" refreshError="1"/>
      <sheetData sheetId="119" refreshError="1"/>
      <sheetData sheetId="120"/>
      <sheetData sheetId="121" refreshError="1"/>
      <sheetData sheetId="122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/>
      <sheetData sheetId="411"/>
      <sheetData sheetId="412"/>
      <sheetData sheetId="413"/>
      <sheetData sheetId="414"/>
      <sheetData sheetId="415" refreshError="1"/>
      <sheetData sheetId="416" refreshError="1"/>
      <sheetData sheetId="417" refreshError="1"/>
      <sheetData sheetId="418"/>
      <sheetData sheetId="419"/>
      <sheetData sheetId="420"/>
      <sheetData sheetId="421"/>
      <sheetData sheetId="422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/>
      <sheetData sheetId="586"/>
      <sheetData sheetId="587"/>
      <sheetData sheetId="588"/>
      <sheetData sheetId="589"/>
      <sheetData sheetId="590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/>
      <sheetData sheetId="1171"/>
      <sheetData sheetId="1172"/>
      <sheetData sheetId="1173"/>
      <sheetData sheetId="1174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/>
      <sheetData sheetId="1327"/>
      <sheetData sheetId="1328" refreshError="1"/>
      <sheetData sheetId="1329" refreshError="1"/>
      <sheetData sheetId="1330" refreshError="1"/>
      <sheetData sheetId="1331"/>
      <sheetData sheetId="1332" refreshError="1"/>
      <sheetData sheetId="1333"/>
      <sheetData sheetId="1334"/>
      <sheetData sheetId="1335"/>
      <sheetData sheetId="1336"/>
      <sheetData sheetId="1337" refreshError="1"/>
      <sheetData sheetId="1338"/>
      <sheetData sheetId="1339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/>
      <sheetData sheetId="1371"/>
      <sheetData sheetId="1372"/>
      <sheetData sheetId="1373" refreshError="1"/>
      <sheetData sheetId="1374" refreshError="1"/>
      <sheetData sheetId="1375" refreshError="1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/>
      <sheetData sheetId="1537"/>
      <sheetData sheetId="1538"/>
      <sheetData sheetId="1539"/>
      <sheetData sheetId="1540"/>
      <sheetData sheetId="1541"/>
      <sheetData sheetId="1542"/>
      <sheetData sheetId="1543" refreshError="1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/>
      <sheetData sheetId="1656" refreshError="1"/>
      <sheetData sheetId="1657"/>
      <sheetData sheetId="1658"/>
      <sheetData sheetId="1659"/>
      <sheetData sheetId="1660"/>
      <sheetData sheetId="1661"/>
      <sheetData sheetId="1662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V"/>
      <sheetName val="MAIN"/>
      <sheetName val="EDIT DATA"/>
      <sheetName val="SAP Acct Name"/>
      <sheetName val="Hyperion Acct"/>
      <sheetName val="EDIT_DATA"/>
      <sheetName val="SAP_Acct_Name"/>
      <sheetName val="Hyperion_Acc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7F7B0-E319-4B47-B8E2-096F1FC52E39}">
  <sheetPr>
    <tabColor theme="8"/>
  </sheetPr>
  <dimension ref="A1:S142"/>
  <sheetViews>
    <sheetView showZeros="0" zoomScale="130" zoomScaleNormal="130" zoomScaleSheetLayoutView="90" workbookViewId="0">
      <selection activeCell="G7" sqref="G7"/>
    </sheetView>
  </sheetViews>
  <sheetFormatPr defaultRowHeight="21.75" customHeight="1"/>
  <cols>
    <col min="1" max="6" width="1.5703125" style="2" customWidth="1"/>
    <col min="7" max="7" width="33.140625" style="2" customWidth="1"/>
    <col min="8" max="8" width="8.7109375" style="66" customWidth="1"/>
    <col min="9" max="9" width="0.7109375" style="66" customWidth="1"/>
    <col min="10" max="10" width="13.7109375" style="67" customWidth="1"/>
    <col min="11" max="11" width="0.7109375" style="67" customWidth="1"/>
    <col min="12" max="12" width="13.7109375" style="67" customWidth="1"/>
    <col min="13" max="13" width="0.7109375" style="67" customWidth="1"/>
    <col min="14" max="14" width="13.7109375" style="68" customWidth="1"/>
    <col min="15" max="15" width="0.7109375" style="68" customWidth="1"/>
    <col min="16" max="16" width="13.7109375" style="68" customWidth="1"/>
    <col min="17" max="17" width="9.140625" style="2"/>
    <col min="18" max="18" width="10" style="2" bestFit="1" customWidth="1"/>
    <col min="19" max="19" width="12" style="2" bestFit="1" customWidth="1"/>
    <col min="20" max="182" width="9.140625" style="2"/>
    <col min="183" max="185" width="2.140625" style="2" customWidth="1"/>
    <col min="186" max="186" width="7.42578125" style="2" customWidth="1"/>
    <col min="187" max="187" width="2.140625" style="2" customWidth="1"/>
    <col min="188" max="188" width="2.42578125" style="2" customWidth="1"/>
    <col min="189" max="189" width="28.85546875" style="2" customWidth="1"/>
    <col min="190" max="190" width="8.140625" style="2" bestFit="1" customWidth="1"/>
    <col min="191" max="191" width="1.7109375" style="2" customWidth="1"/>
    <col min="192" max="192" width="14.7109375" style="2" customWidth="1"/>
    <col min="193" max="193" width="1.7109375" style="2" customWidth="1"/>
    <col min="194" max="194" width="14.7109375" style="2" customWidth="1"/>
    <col min="195" max="195" width="9.140625" style="2"/>
    <col min="196" max="196" width="9.85546875" style="2" bestFit="1" customWidth="1"/>
    <col min="197" max="198" width="10.5703125" style="2" customWidth="1"/>
    <col min="199" max="438" width="9.140625" style="2"/>
    <col min="439" max="441" width="2.140625" style="2" customWidth="1"/>
    <col min="442" max="442" width="7.42578125" style="2" customWidth="1"/>
    <col min="443" max="443" width="2.140625" style="2" customWidth="1"/>
    <col min="444" max="444" width="2.42578125" style="2" customWidth="1"/>
    <col min="445" max="445" width="28.85546875" style="2" customWidth="1"/>
    <col min="446" max="446" width="8.140625" style="2" bestFit="1" customWidth="1"/>
    <col min="447" max="447" width="1.7109375" style="2" customWidth="1"/>
    <col min="448" max="448" width="14.7109375" style="2" customWidth="1"/>
    <col min="449" max="449" width="1.7109375" style="2" customWidth="1"/>
    <col min="450" max="450" width="14.7109375" style="2" customWidth="1"/>
    <col min="451" max="451" width="9.140625" style="2"/>
    <col min="452" max="452" width="9.85546875" style="2" bestFit="1" customWidth="1"/>
    <col min="453" max="454" width="10.5703125" style="2" customWidth="1"/>
    <col min="455" max="694" width="9.140625" style="2"/>
    <col min="695" max="697" width="2.140625" style="2" customWidth="1"/>
    <col min="698" max="698" width="7.42578125" style="2" customWidth="1"/>
    <col min="699" max="699" width="2.140625" style="2" customWidth="1"/>
    <col min="700" max="700" width="2.42578125" style="2" customWidth="1"/>
    <col min="701" max="701" width="28.85546875" style="2" customWidth="1"/>
    <col min="702" max="702" width="8.140625" style="2" bestFit="1" customWidth="1"/>
    <col min="703" max="703" width="1.7109375" style="2" customWidth="1"/>
    <col min="704" max="704" width="14.7109375" style="2" customWidth="1"/>
    <col min="705" max="705" width="1.7109375" style="2" customWidth="1"/>
    <col min="706" max="706" width="14.7109375" style="2" customWidth="1"/>
    <col min="707" max="707" width="9.140625" style="2"/>
    <col min="708" max="708" width="9.85546875" style="2" bestFit="1" customWidth="1"/>
    <col min="709" max="710" width="10.5703125" style="2" customWidth="1"/>
    <col min="711" max="950" width="9.140625" style="2"/>
    <col min="951" max="953" width="2.140625" style="2" customWidth="1"/>
    <col min="954" max="954" width="7.42578125" style="2" customWidth="1"/>
    <col min="955" max="955" width="2.140625" style="2" customWidth="1"/>
    <col min="956" max="956" width="2.42578125" style="2" customWidth="1"/>
    <col min="957" max="957" width="28.85546875" style="2" customWidth="1"/>
    <col min="958" max="958" width="8.140625" style="2" bestFit="1" customWidth="1"/>
    <col min="959" max="959" width="1.7109375" style="2" customWidth="1"/>
    <col min="960" max="960" width="14.7109375" style="2" customWidth="1"/>
    <col min="961" max="961" width="1.7109375" style="2" customWidth="1"/>
    <col min="962" max="962" width="14.7109375" style="2" customWidth="1"/>
    <col min="963" max="963" width="9.140625" style="2"/>
    <col min="964" max="964" width="9.85546875" style="2" bestFit="1" customWidth="1"/>
    <col min="965" max="966" width="10.5703125" style="2" customWidth="1"/>
    <col min="967" max="1206" width="9.140625" style="2"/>
    <col min="1207" max="1209" width="2.140625" style="2" customWidth="1"/>
    <col min="1210" max="1210" width="7.42578125" style="2" customWidth="1"/>
    <col min="1211" max="1211" width="2.140625" style="2" customWidth="1"/>
    <col min="1212" max="1212" width="2.42578125" style="2" customWidth="1"/>
    <col min="1213" max="1213" width="28.85546875" style="2" customWidth="1"/>
    <col min="1214" max="1214" width="8.140625" style="2" bestFit="1" customWidth="1"/>
    <col min="1215" max="1215" width="1.7109375" style="2" customWidth="1"/>
    <col min="1216" max="1216" width="14.7109375" style="2" customWidth="1"/>
    <col min="1217" max="1217" width="1.7109375" style="2" customWidth="1"/>
    <col min="1218" max="1218" width="14.7109375" style="2" customWidth="1"/>
    <col min="1219" max="1219" width="9.140625" style="2"/>
    <col min="1220" max="1220" width="9.85546875" style="2" bestFit="1" customWidth="1"/>
    <col min="1221" max="1222" width="10.5703125" style="2" customWidth="1"/>
    <col min="1223" max="1462" width="9.140625" style="2"/>
    <col min="1463" max="1465" width="2.140625" style="2" customWidth="1"/>
    <col min="1466" max="1466" width="7.42578125" style="2" customWidth="1"/>
    <col min="1467" max="1467" width="2.140625" style="2" customWidth="1"/>
    <col min="1468" max="1468" width="2.42578125" style="2" customWidth="1"/>
    <col min="1469" max="1469" width="28.85546875" style="2" customWidth="1"/>
    <col min="1470" max="1470" width="8.140625" style="2" bestFit="1" customWidth="1"/>
    <col min="1471" max="1471" width="1.7109375" style="2" customWidth="1"/>
    <col min="1472" max="1472" width="14.7109375" style="2" customWidth="1"/>
    <col min="1473" max="1473" width="1.7109375" style="2" customWidth="1"/>
    <col min="1474" max="1474" width="14.7109375" style="2" customWidth="1"/>
    <col min="1475" max="1475" width="9.140625" style="2"/>
    <col min="1476" max="1476" width="9.85546875" style="2" bestFit="1" customWidth="1"/>
    <col min="1477" max="1478" width="10.5703125" style="2" customWidth="1"/>
    <col min="1479" max="1718" width="9.140625" style="2"/>
    <col min="1719" max="1721" width="2.140625" style="2" customWidth="1"/>
    <col min="1722" max="1722" width="7.42578125" style="2" customWidth="1"/>
    <col min="1723" max="1723" width="2.140625" style="2" customWidth="1"/>
    <col min="1724" max="1724" width="2.42578125" style="2" customWidth="1"/>
    <col min="1725" max="1725" width="28.85546875" style="2" customWidth="1"/>
    <col min="1726" max="1726" width="8.140625" style="2" bestFit="1" customWidth="1"/>
    <col min="1727" max="1727" width="1.7109375" style="2" customWidth="1"/>
    <col min="1728" max="1728" width="14.7109375" style="2" customWidth="1"/>
    <col min="1729" max="1729" width="1.7109375" style="2" customWidth="1"/>
    <col min="1730" max="1730" width="14.7109375" style="2" customWidth="1"/>
    <col min="1731" max="1731" width="9.140625" style="2"/>
    <col min="1732" max="1732" width="9.85546875" style="2" bestFit="1" customWidth="1"/>
    <col min="1733" max="1734" width="10.5703125" style="2" customWidth="1"/>
    <col min="1735" max="1974" width="9.140625" style="2"/>
    <col min="1975" max="1977" width="2.140625" style="2" customWidth="1"/>
    <col min="1978" max="1978" width="7.42578125" style="2" customWidth="1"/>
    <col min="1979" max="1979" width="2.140625" style="2" customWidth="1"/>
    <col min="1980" max="1980" width="2.42578125" style="2" customWidth="1"/>
    <col min="1981" max="1981" width="28.85546875" style="2" customWidth="1"/>
    <col min="1982" max="1982" width="8.140625" style="2" bestFit="1" customWidth="1"/>
    <col min="1983" max="1983" width="1.7109375" style="2" customWidth="1"/>
    <col min="1984" max="1984" width="14.7109375" style="2" customWidth="1"/>
    <col min="1985" max="1985" width="1.7109375" style="2" customWidth="1"/>
    <col min="1986" max="1986" width="14.7109375" style="2" customWidth="1"/>
    <col min="1987" max="1987" width="9.140625" style="2"/>
    <col min="1988" max="1988" width="9.85546875" style="2" bestFit="1" customWidth="1"/>
    <col min="1989" max="1990" width="10.5703125" style="2" customWidth="1"/>
    <col min="1991" max="2230" width="9.140625" style="2"/>
    <col min="2231" max="2233" width="2.140625" style="2" customWidth="1"/>
    <col min="2234" max="2234" width="7.42578125" style="2" customWidth="1"/>
    <col min="2235" max="2235" width="2.140625" style="2" customWidth="1"/>
    <col min="2236" max="2236" width="2.42578125" style="2" customWidth="1"/>
    <col min="2237" max="2237" width="28.85546875" style="2" customWidth="1"/>
    <col min="2238" max="2238" width="8.140625" style="2" bestFit="1" customWidth="1"/>
    <col min="2239" max="2239" width="1.7109375" style="2" customWidth="1"/>
    <col min="2240" max="2240" width="14.7109375" style="2" customWidth="1"/>
    <col min="2241" max="2241" width="1.7109375" style="2" customWidth="1"/>
    <col min="2242" max="2242" width="14.7109375" style="2" customWidth="1"/>
    <col min="2243" max="2243" width="9.140625" style="2"/>
    <col min="2244" max="2244" width="9.85546875" style="2" bestFit="1" customWidth="1"/>
    <col min="2245" max="2246" width="10.5703125" style="2" customWidth="1"/>
    <col min="2247" max="2486" width="9.140625" style="2"/>
    <col min="2487" max="2489" width="2.140625" style="2" customWidth="1"/>
    <col min="2490" max="2490" width="7.42578125" style="2" customWidth="1"/>
    <col min="2491" max="2491" width="2.140625" style="2" customWidth="1"/>
    <col min="2492" max="2492" width="2.42578125" style="2" customWidth="1"/>
    <col min="2493" max="2493" width="28.85546875" style="2" customWidth="1"/>
    <col min="2494" max="2494" width="8.140625" style="2" bestFit="1" customWidth="1"/>
    <col min="2495" max="2495" width="1.7109375" style="2" customWidth="1"/>
    <col min="2496" max="2496" width="14.7109375" style="2" customWidth="1"/>
    <col min="2497" max="2497" width="1.7109375" style="2" customWidth="1"/>
    <col min="2498" max="2498" width="14.7109375" style="2" customWidth="1"/>
    <col min="2499" max="2499" width="9.140625" style="2"/>
    <col min="2500" max="2500" width="9.85546875" style="2" bestFit="1" customWidth="1"/>
    <col min="2501" max="2502" width="10.5703125" style="2" customWidth="1"/>
    <col min="2503" max="2742" width="9.140625" style="2"/>
    <col min="2743" max="2745" width="2.140625" style="2" customWidth="1"/>
    <col min="2746" max="2746" width="7.42578125" style="2" customWidth="1"/>
    <col min="2747" max="2747" width="2.140625" style="2" customWidth="1"/>
    <col min="2748" max="2748" width="2.42578125" style="2" customWidth="1"/>
    <col min="2749" max="2749" width="28.85546875" style="2" customWidth="1"/>
    <col min="2750" max="2750" width="8.140625" style="2" bestFit="1" customWidth="1"/>
    <col min="2751" max="2751" width="1.7109375" style="2" customWidth="1"/>
    <col min="2752" max="2752" width="14.7109375" style="2" customWidth="1"/>
    <col min="2753" max="2753" width="1.7109375" style="2" customWidth="1"/>
    <col min="2754" max="2754" width="14.7109375" style="2" customWidth="1"/>
    <col min="2755" max="2755" width="9.140625" style="2"/>
    <col min="2756" max="2756" width="9.85546875" style="2" bestFit="1" customWidth="1"/>
    <col min="2757" max="2758" width="10.5703125" style="2" customWidth="1"/>
    <col min="2759" max="2998" width="9.140625" style="2"/>
    <col min="2999" max="3001" width="2.140625" style="2" customWidth="1"/>
    <col min="3002" max="3002" width="7.42578125" style="2" customWidth="1"/>
    <col min="3003" max="3003" width="2.140625" style="2" customWidth="1"/>
    <col min="3004" max="3004" width="2.42578125" style="2" customWidth="1"/>
    <col min="3005" max="3005" width="28.85546875" style="2" customWidth="1"/>
    <col min="3006" max="3006" width="8.140625" style="2" bestFit="1" customWidth="1"/>
    <col min="3007" max="3007" width="1.7109375" style="2" customWidth="1"/>
    <col min="3008" max="3008" width="14.7109375" style="2" customWidth="1"/>
    <col min="3009" max="3009" width="1.7109375" style="2" customWidth="1"/>
    <col min="3010" max="3010" width="14.7109375" style="2" customWidth="1"/>
    <col min="3011" max="3011" width="9.140625" style="2"/>
    <col min="3012" max="3012" width="9.85546875" style="2" bestFit="1" customWidth="1"/>
    <col min="3013" max="3014" width="10.5703125" style="2" customWidth="1"/>
    <col min="3015" max="3254" width="9.140625" style="2"/>
    <col min="3255" max="3257" width="2.140625" style="2" customWidth="1"/>
    <col min="3258" max="3258" width="7.42578125" style="2" customWidth="1"/>
    <col min="3259" max="3259" width="2.140625" style="2" customWidth="1"/>
    <col min="3260" max="3260" width="2.42578125" style="2" customWidth="1"/>
    <col min="3261" max="3261" width="28.85546875" style="2" customWidth="1"/>
    <col min="3262" max="3262" width="8.140625" style="2" bestFit="1" customWidth="1"/>
    <col min="3263" max="3263" width="1.7109375" style="2" customWidth="1"/>
    <col min="3264" max="3264" width="14.7109375" style="2" customWidth="1"/>
    <col min="3265" max="3265" width="1.7109375" style="2" customWidth="1"/>
    <col min="3266" max="3266" width="14.7109375" style="2" customWidth="1"/>
    <col min="3267" max="3267" width="9.140625" style="2"/>
    <col min="3268" max="3268" width="9.85546875" style="2" bestFit="1" customWidth="1"/>
    <col min="3269" max="3270" width="10.5703125" style="2" customWidth="1"/>
    <col min="3271" max="3510" width="9.140625" style="2"/>
    <col min="3511" max="3513" width="2.140625" style="2" customWidth="1"/>
    <col min="3514" max="3514" width="7.42578125" style="2" customWidth="1"/>
    <col min="3515" max="3515" width="2.140625" style="2" customWidth="1"/>
    <col min="3516" max="3516" width="2.42578125" style="2" customWidth="1"/>
    <col min="3517" max="3517" width="28.85546875" style="2" customWidth="1"/>
    <col min="3518" max="3518" width="8.140625" style="2" bestFit="1" customWidth="1"/>
    <col min="3519" max="3519" width="1.7109375" style="2" customWidth="1"/>
    <col min="3520" max="3520" width="14.7109375" style="2" customWidth="1"/>
    <col min="3521" max="3521" width="1.7109375" style="2" customWidth="1"/>
    <col min="3522" max="3522" width="14.7109375" style="2" customWidth="1"/>
    <col min="3523" max="3523" width="9.140625" style="2"/>
    <col min="3524" max="3524" width="9.85546875" style="2" bestFit="1" customWidth="1"/>
    <col min="3525" max="3526" width="10.5703125" style="2" customWidth="1"/>
    <col min="3527" max="3766" width="9.140625" style="2"/>
    <col min="3767" max="3769" width="2.140625" style="2" customWidth="1"/>
    <col min="3770" max="3770" width="7.42578125" style="2" customWidth="1"/>
    <col min="3771" max="3771" width="2.140625" style="2" customWidth="1"/>
    <col min="3772" max="3772" width="2.42578125" style="2" customWidth="1"/>
    <col min="3773" max="3773" width="28.85546875" style="2" customWidth="1"/>
    <col min="3774" max="3774" width="8.140625" style="2" bestFit="1" customWidth="1"/>
    <col min="3775" max="3775" width="1.7109375" style="2" customWidth="1"/>
    <col min="3776" max="3776" width="14.7109375" style="2" customWidth="1"/>
    <col min="3777" max="3777" width="1.7109375" style="2" customWidth="1"/>
    <col min="3778" max="3778" width="14.7109375" style="2" customWidth="1"/>
    <col min="3779" max="3779" width="9.140625" style="2"/>
    <col min="3780" max="3780" width="9.85546875" style="2" bestFit="1" customWidth="1"/>
    <col min="3781" max="3782" width="10.5703125" style="2" customWidth="1"/>
    <col min="3783" max="4022" width="9.140625" style="2"/>
    <col min="4023" max="4025" width="2.140625" style="2" customWidth="1"/>
    <col min="4026" max="4026" width="7.42578125" style="2" customWidth="1"/>
    <col min="4027" max="4027" width="2.140625" style="2" customWidth="1"/>
    <col min="4028" max="4028" width="2.42578125" style="2" customWidth="1"/>
    <col min="4029" max="4029" width="28.85546875" style="2" customWidth="1"/>
    <col min="4030" max="4030" width="8.140625" style="2" bestFit="1" customWidth="1"/>
    <col min="4031" max="4031" width="1.7109375" style="2" customWidth="1"/>
    <col min="4032" max="4032" width="14.7109375" style="2" customWidth="1"/>
    <col min="4033" max="4033" width="1.7109375" style="2" customWidth="1"/>
    <col min="4034" max="4034" width="14.7109375" style="2" customWidth="1"/>
    <col min="4035" max="4035" width="9.140625" style="2"/>
    <col min="4036" max="4036" width="9.85546875" style="2" bestFit="1" customWidth="1"/>
    <col min="4037" max="4038" width="10.5703125" style="2" customWidth="1"/>
    <col min="4039" max="4278" width="9.140625" style="2"/>
    <col min="4279" max="4281" width="2.140625" style="2" customWidth="1"/>
    <col min="4282" max="4282" width="7.42578125" style="2" customWidth="1"/>
    <col min="4283" max="4283" width="2.140625" style="2" customWidth="1"/>
    <col min="4284" max="4284" width="2.42578125" style="2" customWidth="1"/>
    <col min="4285" max="4285" width="28.85546875" style="2" customWidth="1"/>
    <col min="4286" max="4286" width="8.140625" style="2" bestFit="1" customWidth="1"/>
    <col min="4287" max="4287" width="1.7109375" style="2" customWidth="1"/>
    <col min="4288" max="4288" width="14.7109375" style="2" customWidth="1"/>
    <col min="4289" max="4289" width="1.7109375" style="2" customWidth="1"/>
    <col min="4290" max="4290" width="14.7109375" style="2" customWidth="1"/>
    <col min="4291" max="4291" width="9.140625" style="2"/>
    <col min="4292" max="4292" width="9.85546875" style="2" bestFit="1" customWidth="1"/>
    <col min="4293" max="4294" width="10.5703125" style="2" customWidth="1"/>
    <col min="4295" max="4534" width="9.140625" style="2"/>
    <col min="4535" max="4537" width="2.140625" style="2" customWidth="1"/>
    <col min="4538" max="4538" width="7.42578125" style="2" customWidth="1"/>
    <col min="4539" max="4539" width="2.140625" style="2" customWidth="1"/>
    <col min="4540" max="4540" width="2.42578125" style="2" customWidth="1"/>
    <col min="4541" max="4541" width="28.85546875" style="2" customWidth="1"/>
    <col min="4542" max="4542" width="8.140625" style="2" bestFit="1" customWidth="1"/>
    <col min="4543" max="4543" width="1.7109375" style="2" customWidth="1"/>
    <col min="4544" max="4544" width="14.7109375" style="2" customWidth="1"/>
    <col min="4545" max="4545" width="1.7109375" style="2" customWidth="1"/>
    <col min="4546" max="4546" width="14.7109375" style="2" customWidth="1"/>
    <col min="4547" max="4547" width="9.140625" style="2"/>
    <col min="4548" max="4548" width="9.85546875" style="2" bestFit="1" customWidth="1"/>
    <col min="4549" max="4550" width="10.5703125" style="2" customWidth="1"/>
    <col min="4551" max="4790" width="9.140625" style="2"/>
    <col min="4791" max="4793" width="2.140625" style="2" customWidth="1"/>
    <col min="4794" max="4794" width="7.42578125" style="2" customWidth="1"/>
    <col min="4795" max="4795" width="2.140625" style="2" customWidth="1"/>
    <col min="4796" max="4796" width="2.42578125" style="2" customWidth="1"/>
    <col min="4797" max="4797" width="28.85546875" style="2" customWidth="1"/>
    <col min="4798" max="4798" width="8.140625" style="2" bestFit="1" customWidth="1"/>
    <col min="4799" max="4799" width="1.7109375" style="2" customWidth="1"/>
    <col min="4800" max="4800" width="14.7109375" style="2" customWidth="1"/>
    <col min="4801" max="4801" width="1.7109375" style="2" customWidth="1"/>
    <col min="4802" max="4802" width="14.7109375" style="2" customWidth="1"/>
    <col min="4803" max="4803" width="9.140625" style="2"/>
    <col min="4804" max="4804" width="9.85546875" style="2" bestFit="1" customWidth="1"/>
    <col min="4805" max="4806" width="10.5703125" style="2" customWidth="1"/>
    <col min="4807" max="5046" width="9.140625" style="2"/>
    <col min="5047" max="5049" width="2.140625" style="2" customWidth="1"/>
    <col min="5050" max="5050" width="7.42578125" style="2" customWidth="1"/>
    <col min="5051" max="5051" width="2.140625" style="2" customWidth="1"/>
    <col min="5052" max="5052" width="2.42578125" style="2" customWidth="1"/>
    <col min="5053" max="5053" width="28.85546875" style="2" customWidth="1"/>
    <col min="5054" max="5054" width="8.140625" style="2" bestFit="1" customWidth="1"/>
    <col min="5055" max="5055" width="1.7109375" style="2" customWidth="1"/>
    <col min="5056" max="5056" width="14.7109375" style="2" customWidth="1"/>
    <col min="5057" max="5057" width="1.7109375" style="2" customWidth="1"/>
    <col min="5058" max="5058" width="14.7109375" style="2" customWidth="1"/>
    <col min="5059" max="5059" width="9.140625" style="2"/>
    <col min="5060" max="5060" width="9.85546875" style="2" bestFit="1" customWidth="1"/>
    <col min="5061" max="5062" width="10.5703125" style="2" customWidth="1"/>
    <col min="5063" max="5302" width="9.140625" style="2"/>
    <col min="5303" max="5305" width="2.140625" style="2" customWidth="1"/>
    <col min="5306" max="5306" width="7.42578125" style="2" customWidth="1"/>
    <col min="5307" max="5307" width="2.140625" style="2" customWidth="1"/>
    <col min="5308" max="5308" width="2.42578125" style="2" customWidth="1"/>
    <col min="5309" max="5309" width="28.85546875" style="2" customWidth="1"/>
    <col min="5310" max="5310" width="8.140625" style="2" bestFit="1" customWidth="1"/>
    <col min="5311" max="5311" width="1.7109375" style="2" customWidth="1"/>
    <col min="5312" max="5312" width="14.7109375" style="2" customWidth="1"/>
    <col min="5313" max="5313" width="1.7109375" style="2" customWidth="1"/>
    <col min="5314" max="5314" width="14.7109375" style="2" customWidth="1"/>
    <col min="5315" max="5315" width="9.140625" style="2"/>
    <col min="5316" max="5316" width="9.85546875" style="2" bestFit="1" customWidth="1"/>
    <col min="5317" max="5318" width="10.5703125" style="2" customWidth="1"/>
    <col min="5319" max="5558" width="9.140625" style="2"/>
    <col min="5559" max="5561" width="2.140625" style="2" customWidth="1"/>
    <col min="5562" max="5562" width="7.42578125" style="2" customWidth="1"/>
    <col min="5563" max="5563" width="2.140625" style="2" customWidth="1"/>
    <col min="5564" max="5564" width="2.42578125" style="2" customWidth="1"/>
    <col min="5565" max="5565" width="28.85546875" style="2" customWidth="1"/>
    <col min="5566" max="5566" width="8.140625" style="2" bestFit="1" customWidth="1"/>
    <col min="5567" max="5567" width="1.7109375" style="2" customWidth="1"/>
    <col min="5568" max="5568" width="14.7109375" style="2" customWidth="1"/>
    <col min="5569" max="5569" width="1.7109375" style="2" customWidth="1"/>
    <col min="5570" max="5570" width="14.7109375" style="2" customWidth="1"/>
    <col min="5571" max="5571" width="9.140625" style="2"/>
    <col min="5572" max="5572" width="9.85546875" style="2" bestFit="1" customWidth="1"/>
    <col min="5573" max="5574" width="10.5703125" style="2" customWidth="1"/>
    <col min="5575" max="5814" width="9.140625" style="2"/>
    <col min="5815" max="5817" width="2.140625" style="2" customWidth="1"/>
    <col min="5818" max="5818" width="7.42578125" style="2" customWidth="1"/>
    <col min="5819" max="5819" width="2.140625" style="2" customWidth="1"/>
    <col min="5820" max="5820" width="2.42578125" style="2" customWidth="1"/>
    <col min="5821" max="5821" width="28.85546875" style="2" customWidth="1"/>
    <col min="5822" max="5822" width="8.140625" style="2" bestFit="1" customWidth="1"/>
    <col min="5823" max="5823" width="1.7109375" style="2" customWidth="1"/>
    <col min="5824" max="5824" width="14.7109375" style="2" customWidth="1"/>
    <col min="5825" max="5825" width="1.7109375" style="2" customWidth="1"/>
    <col min="5826" max="5826" width="14.7109375" style="2" customWidth="1"/>
    <col min="5827" max="5827" width="9.140625" style="2"/>
    <col min="5828" max="5828" width="9.85546875" style="2" bestFit="1" customWidth="1"/>
    <col min="5829" max="5830" width="10.5703125" style="2" customWidth="1"/>
    <col min="5831" max="6070" width="9.140625" style="2"/>
    <col min="6071" max="6073" width="2.140625" style="2" customWidth="1"/>
    <col min="6074" max="6074" width="7.42578125" style="2" customWidth="1"/>
    <col min="6075" max="6075" width="2.140625" style="2" customWidth="1"/>
    <col min="6076" max="6076" width="2.42578125" style="2" customWidth="1"/>
    <col min="6077" max="6077" width="28.85546875" style="2" customWidth="1"/>
    <col min="6078" max="6078" width="8.140625" style="2" bestFit="1" customWidth="1"/>
    <col min="6079" max="6079" width="1.7109375" style="2" customWidth="1"/>
    <col min="6080" max="6080" width="14.7109375" style="2" customWidth="1"/>
    <col min="6081" max="6081" width="1.7109375" style="2" customWidth="1"/>
    <col min="6082" max="6082" width="14.7109375" style="2" customWidth="1"/>
    <col min="6083" max="6083" width="9.140625" style="2"/>
    <col min="6084" max="6084" width="9.85546875" style="2" bestFit="1" customWidth="1"/>
    <col min="6085" max="6086" width="10.5703125" style="2" customWidth="1"/>
    <col min="6087" max="6326" width="9.140625" style="2"/>
    <col min="6327" max="6329" width="2.140625" style="2" customWidth="1"/>
    <col min="6330" max="6330" width="7.42578125" style="2" customWidth="1"/>
    <col min="6331" max="6331" width="2.140625" style="2" customWidth="1"/>
    <col min="6332" max="6332" width="2.42578125" style="2" customWidth="1"/>
    <col min="6333" max="6333" width="28.85546875" style="2" customWidth="1"/>
    <col min="6334" max="6334" width="8.140625" style="2" bestFit="1" customWidth="1"/>
    <col min="6335" max="6335" width="1.7109375" style="2" customWidth="1"/>
    <col min="6336" max="6336" width="14.7109375" style="2" customWidth="1"/>
    <col min="6337" max="6337" width="1.7109375" style="2" customWidth="1"/>
    <col min="6338" max="6338" width="14.7109375" style="2" customWidth="1"/>
    <col min="6339" max="6339" width="9.140625" style="2"/>
    <col min="6340" max="6340" width="9.85546875" style="2" bestFit="1" customWidth="1"/>
    <col min="6341" max="6342" width="10.5703125" style="2" customWidth="1"/>
    <col min="6343" max="6582" width="9.140625" style="2"/>
    <col min="6583" max="6585" width="2.140625" style="2" customWidth="1"/>
    <col min="6586" max="6586" width="7.42578125" style="2" customWidth="1"/>
    <col min="6587" max="6587" width="2.140625" style="2" customWidth="1"/>
    <col min="6588" max="6588" width="2.42578125" style="2" customWidth="1"/>
    <col min="6589" max="6589" width="28.85546875" style="2" customWidth="1"/>
    <col min="6590" max="6590" width="8.140625" style="2" bestFit="1" customWidth="1"/>
    <col min="6591" max="6591" width="1.7109375" style="2" customWidth="1"/>
    <col min="6592" max="6592" width="14.7109375" style="2" customWidth="1"/>
    <col min="6593" max="6593" width="1.7109375" style="2" customWidth="1"/>
    <col min="6594" max="6594" width="14.7109375" style="2" customWidth="1"/>
    <col min="6595" max="6595" width="9.140625" style="2"/>
    <col min="6596" max="6596" width="9.85546875" style="2" bestFit="1" customWidth="1"/>
    <col min="6597" max="6598" width="10.5703125" style="2" customWidth="1"/>
    <col min="6599" max="6838" width="9.140625" style="2"/>
    <col min="6839" max="6841" width="2.140625" style="2" customWidth="1"/>
    <col min="6842" max="6842" width="7.42578125" style="2" customWidth="1"/>
    <col min="6843" max="6843" width="2.140625" style="2" customWidth="1"/>
    <col min="6844" max="6844" width="2.42578125" style="2" customWidth="1"/>
    <col min="6845" max="6845" width="28.85546875" style="2" customWidth="1"/>
    <col min="6846" max="6846" width="8.140625" style="2" bestFit="1" customWidth="1"/>
    <col min="6847" max="6847" width="1.7109375" style="2" customWidth="1"/>
    <col min="6848" max="6848" width="14.7109375" style="2" customWidth="1"/>
    <col min="6849" max="6849" width="1.7109375" style="2" customWidth="1"/>
    <col min="6850" max="6850" width="14.7109375" style="2" customWidth="1"/>
    <col min="6851" max="6851" width="9.140625" style="2"/>
    <col min="6852" max="6852" width="9.85546875" style="2" bestFit="1" customWidth="1"/>
    <col min="6853" max="6854" width="10.5703125" style="2" customWidth="1"/>
    <col min="6855" max="7094" width="9.140625" style="2"/>
    <col min="7095" max="7097" width="2.140625" style="2" customWidth="1"/>
    <col min="7098" max="7098" width="7.42578125" style="2" customWidth="1"/>
    <col min="7099" max="7099" width="2.140625" style="2" customWidth="1"/>
    <col min="7100" max="7100" width="2.42578125" style="2" customWidth="1"/>
    <col min="7101" max="7101" width="28.85546875" style="2" customWidth="1"/>
    <col min="7102" max="7102" width="8.140625" style="2" bestFit="1" customWidth="1"/>
    <col min="7103" max="7103" width="1.7109375" style="2" customWidth="1"/>
    <col min="7104" max="7104" width="14.7109375" style="2" customWidth="1"/>
    <col min="7105" max="7105" width="1.7109375" style="2" customWidth="1"/>
    <col min="7106" max="7106" width="14.7109375" style="2" customWidth="1"/>
    <col min="7107" max="7107" width="9.140625" style="2"/>
    <col min="7108" max="7108" width="9.85546875" style="2" bestFit="1" customWidth="1"/>
    <col min="7109" max="7110" width="10.5703125" style="2" customWidth="1"/>
    <col min="7111" max="7350" width="9.140625" style="2"/>
    <col min="7351" max="7353" width="2.140625" style="2" customWidth="1"/>
    <col min="7354" max="7354" width="7.42578125" style="2" customWidth="1"/>
    <col min="7355" max="7355" width="2.140625" style="2" customWidth="1"/>
    <col min="7356" max="7356" width="2.42578125" style="2" customWidth="1"/>
    <col min="7357" max="7357" width="28.85546875" style="2" customWidth="1"/>
    <col min="7358" max="7358" width="8.140625" style="2" bestFit="1" customWidth="1"/>
    <col min="7359" max="7359" width="1.7109375" style="2" customWidth="1"/>
    <col min="7360" max="7360" width="14.7109375" style="2" customWidth="1"/>
    <col min="7361" max="7361" width="1.7109375" style="2" customWidth="1"/>
    <col min="7362" max="7362" width="14.7109375" style="2" customWidth="1"/>
    <col min="7363" max="7363" width="9.140625" style="2"/>
    <col min="7364" max="7364" width="9.85546875" style="2" bestFit="1" customWidth="1"/>
    <col min="7365" max="7366" width="10.5703125" style="2" customWidth="1"/>
    <col min="7367" max="7606" width="9.140625" style="2"/>
    <col min="7607" max="7609" width="2.140625" style="2" customWidth="1"/>
    <col min="7610" max="7610" width="7.42578125" style="2" customWidth="1"/>
    <col min="7611" max="7611" width="2.140625" style="2" customWidth="1"/>
    <col min="7612" max="7612" width="2.42578125" style="2" customWidth="1"/>
    <col min="7613" max="7613" width="28.85546875" style="2" customWidth="1"/>
    <col min="7614" max="7614" width="8.140625" style="2" bestFit="1" customWidth="1"/>
    <col min="7615" max="7615" width="1.7109375" style="2" customWidth="1"/>
    <col min="7616" max="7616" width="14.7109375" style="2" customWidth="1"/>
    <col min="7617" max="7617" width="1.7109375" style="2" customWidth="1"/>
    <col min="7618" max="7618" width="14.7109375" style="2" customWidth="1"/>
    <col min="7619" max="7619" width="9.140625" style="2"/>
    <col min="7620" max="7620" width="9.85546875" style="2" bestFit="1" customWidth="1"/>
    <col min="7621" max="7622" width="10.5703125" style="2" customWidth="1"/>
    <col min="7623" max="7862" width="9.140625" style="2"/>
    <col min="7863" max="7865" width="2.140625" style="2" customWidth="1"/>
    <col min="7866" max="7866" width="7.42578125" style="2" customWidth="1"/>
    <col min="7867" max="7867" width="2.140625" style="2" customWidth="1"/>
    <col min="7868" max="7868" width="2.42578125" style="2" customWidth="1"/>
    <col min="7869" max="7869" width="28.85546875" style="2" customWidth="1"/>
    <col min="7870" max="7870" width="8.140625" style="2" bestFit="1" customWidth="1"/>
    <col min="7871" max="7871" width="1.7109375" style="2" customWidth="1"/>
    <col min="7872" max="7872" width="14.7109375" style="2" customWidth="1"/>
    <col min="7873" max="7873" width="1.7109375" style="2" customWidth="1"/>
    <col min="7874" max="7874" width="14.7109375" style="2" customWidth="1"/>
    <col min="7875" max="7875" width="9.140625" style="2"/>
    <col min="7876" max="7876" width="9.85546875" style="2" bestFit="1" customWidth="1"/>
    <col min="7877" max="7878" width="10.5703125" style="2" customWidth="1"/>
    <col min="7879" max="8118" width="9.140625" style="2"/>
    <col min="8119" max="8121" width="2.140625" style="2" customWidth="1"/>
    <col min="8122" max="8122" width="7.42578125" style="2" customWidth="1"/>
    <col min="8123" max="8123" width="2.140625" style="2" customWidth="1"/>
    <col min="8124" max="8124" width="2.42578125" style="2" customWidth="1"/>
    <col min="8125" max="8125" width="28.85546875" style="2" customWidth="1"/>
    <col min="8126" max="8126" width="8.140625" style="2" bestFit="1" customWidth="1"/>
    <col min="8127" max="8127" width="1.7109375" style="2" customWidth="1"/>
    <col min="8128" max="8128" width="14.7109375" style="2" customWidth="1"/>
    <col min="8129" max="8129" width="1.7109375" style="2" customWidth="1"/>
    <col min="8130" max="8130" width="14.7109375" style="2" customWidth="1"/>
    <col min="8131" max="8131" width="9.140625" style="2"/>
    <col min="8132" max="8132" width="9.85546875" style="2" bestFit="1" customWidth="1"/>
    <col min="8133" max="8134" width="10.5703125" style="2" customWidth="1"/>
    <col min="8135" max="8374" width="9.140625" style="2"/>
    <col min="8375" max="8377" width="2.140625" style="2" customWidth="1"/>
    <col min="8378" max="8378" width="7.42578125" style="2" customWidth="1"/>
    <col min="8379" max="8379" width="2.140625" style="2" customWidth="1"/>
    <col min="8380" max="8380" width="2.42578125" style="2" customWidth="1"/>
    <col min="8381" max="8381" width="28.85546875" style="2" customWidth="1"/>
    <col min="8382" max="8382" width="8.140625" style="2" bestFit="1" customWidth="1"/>
    <col min="8383" max="8383" width="1.7109375" style="2" customWidth="1"/>
    <col min="8384" max="8384" width="14.7109375" style="2" customWidth="1"/>
    <col min="8385" max="8385" width="1.7109375" style="2" customWidth="1"/>
    <col min="8386" max="8386" width="14.7109375" style="2" customWidth="1"/>
    <col min="8387" max="8387" width="9.140625" style="2"/>
    <col min="8388" max="8388" width="9.85546875" style="2" bestFit="1" customWidth="1"/>
    <col min="8389" max="8390" width="10.5703125" style="2" customWidth="1"/>
    <col min="8391" max="8630" width="9.140625" style="2"/>
    <col min="8631" max="8633" width="2.140625" style="2" customWidth="1"/>
    <col min="8634" max="8634" width="7.42578125" style="2" customWidth="1"/>
    <col min="8635" max="8635" width="2.140625" style="2" customWidth="1"/>
    <col min="8636" max="8636" width="2.42578125" style="2" customWidth="1"/>
    <col min="8637" max="8637" width="28.85546875" style="2" customWidth="1"/>
    <col min="8638" max="8638" width="8.140625" style="2" bestFit="1" customWidth="1"/>
    <col min="8639" max="8639" width="1.7109375" style="2" customWidth="1"/>
    <col min="8640" max="8640" width="14.7109375" style="2" customWidth="1"/>
    <col min="8641" max="8641" width="1.7109375" style="2" customWidth="1"/>
    <col min="8642" max="8642" width="14.7109375" style="2" customWidth="1"/>
    <col min="8643" max="8643" width="9.140625" style="2"/>
    <col min="8644" max="8644" width="9.85546875" style="2" bestFit="1" customWidth="1"/>
    <col min="8645" max="8646" width="10.5703125" style="2" customWidth="1"/>
    <col min="8647" max="8886" width="9.140625" style="2"/>
    <col min="8887" max="8889" width="2.140625" style="2" customWidth="1"/>
    <col min="8890" max="8890" width="7.42578125" style="2" customWidth="1"/>
    <col min="8891" max="8891" width="2.140625" style="2" customWidth="1"/>
    <col min="8892" max="8892" width="2.42578125" style="2" customWidth="1"/>
    <col min="8893" max="8893" width="28.85546875" style="2" customWidth="1"/>
    <col min="8894" max="8894" width="8.140625" style="2" bestFit="1" customWidth="1"/>
    <col min="8895" max="8895" width="1.7109375" style="2" customWidth="1"/>
    <col min="8896" max="8896" width="14.7109375" style="2" customWidth="1"/>
    <col min="8897" max="8897" width="1.7109375" style="2" customWidth="1"/>
    <col min="8898" max="8898" width="14.7109375" style="2" customWidth="1"/>
    <col min="8899" max="8899" width="9.140625" style="2"/>
    <col min="8900" max="8900" width="9.85546875" style="2" bestFit="1" customWidth="1"/>
    <col min="8901" max="8902" width="10.5703125" style="2" customWidth="1"/>
    <col min="8903" max="9142" width="9.140625" style="2"/>
    <col min="9143" max="9145" width="2.140625" style="2" customWidth="1"/>
    <col min="9146" max="9146" width="7.42578125" style="2" customWidth="1"/>
    <col min="9147" max="9147" width="2.140625" style="2" customWidth="1"/>
    <col min="9148" max="9148" width="2.42578125" style="2" customWidth="1"/>
    <col min="9149" max="9149" width="28.85546875" style="2" customWidth="1"/>
    <col min="9150" max="9150" width="8.140625" style="2" bestFit="1" customWidth="1"/>
    <col min="9151" max="9151" width="1.7109375" style="2" customWidth="1"/>
    <col min="9152" max="9152" width="14.7109375" style="2" customWidth="1"/>
    <col min="9153" max="9153" width="1.7109375" style="2" customWidth="1"/>
    <col min="9154" max="9154" width="14.7109375" style="2" customWidth="1"/>
    <col min="9155" max="9155" width="9.140625" style="2"/>
    <col min="9156" max="9156" width="9.85546875" style="2" bestFit="1" customWidth="1"/>
    <col min="9157" max="9158" width="10.5703125" style="2" customWidth="1"/>
    <col min="9159" max="9398" width="9.140625" style="2"/>
    <col min="9399" max="9401" width="2.140625" style="2" customWidth="1"/>
    <col min="9402" max="9402" width="7.42578125" style="2" customWidth="1"/>
    <col min="9403" max="9403" width="2.140625" style="2" customWidth="1"/>
    <col min="9404" max="9404" width="2.42578125" style="2" customWidth="1"/>
    <col min="9405" max="9405" width="28.85546875" style="2" customWidth="1"/>
    <col min="9406" max="9406" width="8.140625" style="2" bestFit="1" customWidth="1"/>
    <col min="9407" max="9407" width="1.7109375" style="2" customWidth="1"/>
    <col min="9408" max="9408" width="14.7109375" style="2" customWidth="1"/>
    <col min="9409" max="9409" width="1.7109375" style="2" customWidth="1"/>
    <col min="9410" max="9410" width="14.7109375" style="2" customWidth="1"/>
    <col min="9411" max="9411" width="9.140625" style="2"/>
    <col min="9412" max="9412" width="9.85546875" style="2" bestFit="1" customWidth="1"/>
    <col min="9413" max="9414" width="10.5703125" style="2" customWidth="1"/>
    <col min="9415" max="9654" width="9.140625" style="2"/>
    <col min="9655" max="9657" width="2.140625" style="2" customWidth="1"/>
    <col min="9658" max="9658" width="7.42578125" style="2" customWidth="1"/>
    <col min="9659" max="9659" width="2.140625" style="2" customWidth="1"/>
    <col min="9660" max="9660" width="2.42578125" style="2" customWidth="1"/>
    <col min="9661" max="9661" width="28.85546875" style="2" customWidth="1"/>
    <col min="9662" max="9662" width="8.140625" style="2" bestFit="1" customWidth="1"/>
    <col min="9663" max="9663" width="1.7109375" style="2" customWidth="1"/>
    <col min="9664" max="9664" width="14.7109375" style="2" customWidth="1"/>
    <col min="9665" max="9665" width="1.7109375" style="2" customWidth="1"/>
    <col min="9666" max="9666" width="14.7109375" style="2" customWidth="1"/>
    <col min="9667" max="9667" width="9.140625" style="2"/>
    <col min="9668" max="9668" width="9.85546875" style="2" bestFit="1" customWidth="1"/>
    <col min="9669" max="9670" width="10.5703125" style="2" customWidth="1"/>
    <col min="9671" max="9910" width="9.140625" style="2"/>
    <col min="9911" max="9913" width="2.140625" style="2" customWidth="1"/>
    <col min="9914" max="9914" width="7.42578125" style="2" customWidth="1"/>
    <col min="9915" max="9915" width="2.140625" style="2" customWidth="1"/>
    <col min="9916" max="9916" width="2.42578125" style="2" customWidth="1"/>
    <col min="9917" max="9917" width="28.85546875" style="2" customWidth="1"/>
    <col min="9918" max="9918" width="8.140625" style="2" bestFit="1" customWidth="1"/>
    <col min="9919" max="9919" width="1.7109375" style="2" customWidth="1"/>
    <col min="9920" max="9920" width="14.7109375" style="2" customWidth="1"/>
    <col min="9921" max="9921" width="1.7109375" style="2" customWidth="1"/>
    <col min="9922" max="9922" width="14.7109375" style="2" customWidth="1"/>
    <col min="9923" max="9923" width="9.140625" style="2"/>
    <col min="9924" max="9924" width="9.85546875" style="2" bestFit="1" customWidth="1"/>
    <col min="9925" max="9926" width="10.5703125" style="2" customWidth="1"/>
    <col min="9927" max="10166" width="9.140625" style="2"/>
    <col min="10167" max="10169" width="2.140625" style="2" customWidth="1"/>
    <col min="10170" max="10170" width="7.42578125" style="2" customWidth="1"/>
    <col min="10171" max="10171" width="2.140625" style="2" customWidth="1"/>
    <col min="10172" max="10172" width="2.42578125" style="2" customWidth="1"/>
    <col min="10173" max="10173" width="28.85546875" style="2" customWidth="1"/>
    <col min="10174" max="10174" width="8.140625" style="2" bestFit="1" customWidth="1"/>
    <col min="10175" max="10175" width="1.7109375" style="2" customWidth="1"/>
    <col min="10176" max="10176" width="14.7109375" style="2" customWidth="1"/>
    <col min="10177" max="10177" width="1.7109375" style="2" customWidth="1"/>
    <col min="10178" max="10178" width="14.7109375" style="2" customWidth="1"/>
    <col min="10179" max="10179" width="9.140625" style="2"/>
    <col min="10180" max="10180" width="9.85546875" style="2" bestFit="1" customWidth="1"/>
    <col min="10181" max="10182" width="10.5703125" style="2" customWidth="1"/>
    <col min="10183" max="10422" width="9.140625" style="2"/>
    <col min="10423" max="10425" width="2.140625" style="2" customWidth="1"/>
    <col min="10426" max="10426" width="7.42578125" style="2" customWidth="1"/>
    <col min="10427" max="10427" width="2.140625" style="2" customWidth="1"/>
    <col min="10428" max="10428" width="2.42578125" style="2" customWidth="1"/>
    <col min="10429" max="10429" width="28.85546875" style="2" customWidth="1"/>
    <col min="10430" max="10430" width="8.140625" style="2" bestFit="1" customWidth="1"/>
    <col min="10431" max="10431" width="1.7109375" style="2" customWidth="1"/>
    <col min="10432" max="10432" width="14.7109375" style="2" customWidth="1"/>
    <col min="10433" max="10433" width="1.7109375" style="2" customWidth="1"/>
    <col min="10434" max="10434" width="14.7109375" style="2" customWidth="1"/>
    <col min="10435" max="10435" width="9.140625" style="2"/>
    <col min="10436" max="10436" width="9.85546875" style="2" bestFit="1" customWidth="1"/>
    <col min="10437" max="10438" width="10.5703125" style="2" customWidth="1"/>
    <col min="10439" max="10678" width="9.140625" style="2"/>
    <col min="10679" max="10681" width="2.140625" style="2" customWidth="1"/>
    <col min="10682" max="10682" width="7.42578125" style="2" customWidth="1"/>
    <col min="10683" max="10683" width="2.140625" style="2" customWidth="1"/>
    <col min="10684" max="10684" width="2.42578125" style="2" customWidth="1"/>
    <col min="10685" max="10685" width="28.85546875" style="2" customWidth="1"/>
    <col min="10686" max="10686" width="8.140625" style="2" bestFit="1" customWidth="1"/>
    <col min="10687" max="10687" width="1.7109375" style="2" customWidth="1"/>
    <col min="10688" max="10688" width="14.7109375" style="2" customWidth="1"/>
    <col min="10689" max="10689" width="1.7109375" style="2" customWidth="1"/>
    <col min="10690" max="10690" width="14.7109375" style="2" customWidth="1"/>
    <col min="10691" max="10691" width="9.140625" style="2"/>
    <col min="10692" max="10692" width="9.85546875" style="2" bestFit="1" customWidth="1"/>
    <col min="10693" max="10694" width="10.5703125" style="2" customWidth="1"/>
    <col min="10695" max="10934" width="9.140625" style="2"/>
    <col min="10935" max="10937" width="2.140625" style="2" customWidth="1"/>
    <col min="10938" max="10938" width="7.42578125" style="2" customWidth="1"/>
    <col min="10939" max="10939" width="2.140625" style="2" customWidth="1"/>
    <col min="10940" max="10940" width="2.42578125" style="2" customWidth="1"/>
    <col min="10941" max="10941" width="28.85546875" style="2" customWidth="1"/>
    <col min="10942" max="10942" width="8.140625" style="2" bestFit="1" customWidth="1"/>
    <col min="10943" max="10943" width="1.7109375" style="2" customWidth="1"/>
    <col min="10944" max="10944" width="14.7109375" style="2" customWidth="1"/>
    <col min="10945" max="10945" width="1.7109375" style="2" customWidth="1"/>
    <col min="10946" max="10946" width="14.7109375" style="2" customWidth="1"/>
    <col min="10947" max="10947" width="9.140625" style="2"/>
    <col min="10948" max="10948" width="9.85546875" style="2" bestFit="1" customWidth="1"/>
    <col min="10949" max="10950" width="10.5703125" style="2" customWidth="1"/>
    <col min="10951" max="11190" width="9.140625" style="2"/>
    <col min="11191" max="11193" width="2.140625" style="2" customWidth="1"/>
    <col min="11194" max="11194" width="7.42578125" style="2" customWidth="1"/>
    <col min="11195" max="11195" width="2.140625" style="2" customWidth="1"/>
    <col min="11196" max="11196" width="2.42578125" style="2" customWidth="1"/>
    <col min="11197" max="11197" width="28.85546875" style="2" customWidth="1"/>
    <col min="11198" max="11198" width="8.140625" style="2" bestFit="1" customWidth="1"/>
    <col min="11199" max="11199" width="1.7109375" style="2" customWidth="1"/>
    <col min="11200" max="11200" width="14.7109375" style="2" customWidth="1"/>
    <col min="11201" max="11201" width="1.7109375" style="2" customWidth="1"/>
    <col min="11202" max="11202" width="14.7109375" style="2" customWidth="1"/>
    <col min="11203" max="11203" width="9.140625" style="2"/>
    <col min="11204" max="11204" width="9.85546875" style="2" bestFit="1" customWidth="1"/>
    <col min="11205" max="11206" width="10.5703125" style="2" customWidth="1"/>
    <col min="11207" max="11446" width="9.140625" style="2"/>
    <col min="11447" max="11449" width="2.140625" style="2" customWidth="1"/>
    <col min="11450" max="11450" width="7.42578125" style="2" customWidth="1"/>
    <col min="11451" max="11451" width="2.140625" style="2" customWidth="1"/>
    <col min="11452" max="11452" width="2.42578125" style="2" customWidth="1"/>
    <col min="11453" max="11453" width="28.85546875" style="2" customWidth="1"/>
    <col min="11454" max="11454" width="8.140625" style="2" bestFit="1" customWidth="1"/>
    <col min="11455" max="11455" width="1.7109375" style="2" customWidth="1"/>
    <col min="11456" max="11456" width="14.7109375" style="2" customWidth="1"/>
    <col min="11457" max="11457" width="1.7109375" style="2" customWidth="1"/>
    <col min="11458" max="11458" width="14.7109375" style="2" customWidth="1"/>
    <col min="11459" max="11459" width="9.140625" style="2"/>
    <col min="11460" max="11460" width="9.85546875" style="2" bestFit="1" customWidth="1"/>
    <col min="11461" max="11462" width="10.5703125" style="2" customWidth="1"/>
    <col min="11463" max="11702" width="9.140625" style="2"/>
    <col min="11703" max="11705" width="2.140625" style="2" customWidth="1"/>
    <col min="11706" max="11706" width="7.42578125" style="2" customWidth="1"/>
    <col min="11707" max="11707" width="2.140625" style="2" customWidth="1"/>
    <col min="11708" max="11708" width="2.42578125" style="2" customWidth="1"/>
    <col min="11709" max="11709" width="28.85546875" style="2" customWidth="1"/>
    <col min="11710" max="11710" width="8.140625" style="2" bestFit="1" customWidth="1"/>
    <col min="11711" max="11711" width="1.7109375" style="2" customWidth="1"/>
    <col min="11712" max="11712" width="14.7109375" style="2" customWidth="1"/>
    <col min="11713" max="11713" width="1.7109375" style="2" customWidth="1"/>
    <col min="11714" max="11714" width="14.7109375" style="2" customWidth="1"/>
    <col min="11715" max="11715" width="9.140625" style="2"/>
    <col min="11716" max="11716" width="9.85546875" style="2" bestFit="1" customWidth="1"/>
    <col min="11717" max="11718" width="10.5703125" style="2" customWidth="1"/>
    <col min="11719" max="11958" width="9.140625" style="2"/>
    <col min="11959" max="11961" width="2.140625" style="2" customWidth="1"/>
    <col min="11962" max="11962" width="7.42578125" style="2" customWidth="1"/>
    <col min="11963" max="11963" width="2.140625" style="2" customWidth="1"/>
    <col min="11964" max="11964" width="2.42578125" style="2" customWidth="1"/>
    <col min="11965" max="11965" width="28.85546875" style="2" customWidth="1"/>
    <col min="11966" max="11966" width="8.140625" style="2" bestFit="1" customWidth="1"/>
    <col min="11967" max="11967" width="1.7109375" style="2" customWidth="1"/>
    <col min="11968" max="11968" width="14.7109375" style="2" customWidth="1"/>
    <col min="11969" max="11969" width="1.7109375" style="2" customWidth="1"/>
    <col min="11970" max="11970" width="14.7109375" style="2" customWidth="1"/>
    <col min="11971" max="11971" width="9.140625" style="2"/>
    <col min="11972" max="11972" width="9.85546875" style="2" bestFit="1" customWidth="1"/>
    <col min="11973" max="11974" width="10.5703125" style="2" customWidth="1"/>
    <col min="11975" max="12214" width="9.140625" style="2"/>
    <col min="12215" max="12217" width="2.140625" style="2" customWidth="1"/>
    <col min="12218" max="12218" width="7.42578125" style="2" customWidth="1"/>
    <col min="12219" max="12219" width="2.140625" style="2" customWidth="1"/>
    <col min="12220" max="12220" width="2.42578125" style="2" customWidth="1"/>
    <col min="12221" max="12221" width="28.85546875" style="2" customWidth="1"/>
    <col min="12222" max="12222" width="8.140625" style="2" bestFit="1" customWidth="1"/>
    <col min="12223" max="12223" width="1.7109375" style="2" customWidth="1"/>
    <col min="12224" max="12224" width="14.7109375" style="2" customWidth="1"/>
    <col min="12225" max="12225" width="1.7109375" style="2" customWidth="1"/>
    <col min="12226" max="12226" width="14.7109375" style="2" customWidth="1"/>
    <col min="12227" max="12227" width="9.140625" style="2"/>
    <col min="12228" max="12228" width="9.85546875" style="2" bestFit="1" customWidth="1"/>
    <col min="12229" max="12230" width="10.5703125" style="2" customWidth="1"/>
    <col min="12231" max="12470" width="9.140625" style="2"/>
    <col min="12471" max="12473" width="2.140625" style="2" customWidth="1"/>
    <col min="12474" max="12474" width="7.42578125" style="2" customWidth="1"/>
    <col min="12475" max="12475" width="2.140625" style="2" customWidth="1"/>
    <col min="12476" max="12476" width="2.42578125" style="2" customWidth="1"/>
    <col min="12477" max="12477" width="28.85546875" style="2" customWidth="1"/>
    <col min="12478" max="12478" width="8.140625" style="2" bestFit="1" customWidth="1"/>
    <col min="12479" max="12479" width="1.7109375" style="2" customWidth="1"/>
    <col min="12480" max="12480" width="14.7109375" style="2" customWidth="1"/>
    <col min="12481" max="12481" width="1.7109375" style="2" customWidth="1"/>
    <col min="12482" max="12482" width="14.7109375" style="2" customWidth="1"/>
    <col min="12483" max="12483" width="9.140625" style="2"/>
    <col min="12484" max="12484" width="9.85546875" style="2" bestFit="1" customWidth="1"/>
    <col min="12485" max="12486" width="10.5703125" style="2" customWidth="1"/>
    <col min="12487" max="12726" width="9.140625" style="2"/>
    <col min="12727" max="12729" width="2.140625" style="2" customWidth="1"/>
    <col min="12730" max="12730" width="7.42578125" style="2" customWidth="1"/>
    <col min="12731" max="12731" width="2.140625" style="2" customWidth="1"/>
    <col min="12732" max="12732" width="2.42578125" style="2" customWidth="1"/>
    <col min="12733" max="12733" width="28.85546875" style="2" customWidth="1"/>
    <col min="12734" max="12734" width="8.140625" style="2" bestFit="1" customWidth="1"/>
    <col min="12735" max="12735" width="1.7109375" style="2" customWidth="1"/>
    <col min="12736" max="12736" width="14.7109375" style="2" customWidth="1"/>
    <col min="12737" max="12737" width="1.7109375" style="2" customWidth="1"/>
    <col min="12738" max="12738" width="14.7109375" style="2" customWidth="1"/>
    <col min="12739" max="12739" width="9.140625" style="2"/>
    <col min="12740" max="12740" width="9.85546875" style="2" bestFit="1" customWidth="1"/>
    <col min="12741" max="12742" width="10.5703125" style="2" customWidth="1"/>
    <col min="12743" max="12982" width="9.140625" style="2"/>
    <col min="12983" max="12985" width="2.140625" style="2" customWidth="1"/>
    <col min="12986" max="12986" width="7.42578125" style="2" customWidth="1"/>
    <col min="12987" max="12987" width="2.140625" style="2" customWidth="1"/>
    <col min="12988" max="12988" width="2.42578125" style="2" customWidth="1"/>
    <col min="12989" max="12989" width="28.85546875" style="2" customWidth="1"/>
    <col min="12990" max="12990" width="8.140625" style="2" bestFit="1" customWidth="1"/>
    <col min="12991" max="12991" width="1.7109375" style="2" customWidth="1"/>
    <col min="12992" max="12992" width="14.7109375" style="2" customWidth="1"/>
    <col min="12993" max="12993" width="1.7109375" style="2" customWidth="1"/>
    <col min="12994" max="12994" width="14.7109375" style="2" customWidth="1"/>
    <col min="12995" max="12995" width="9.140625" style="2"/>
    <col min="12996" max="12996" width="9.85546875" style="2" bestFit="1" customWidth="1"/>
    <col min="12997" max="12998" width="10.5703125" style="2" customWidth="1"/>
    <col min="12999" max="13238" width="9.140625" style="2"/>
    <col min="13239" max="13241" width="2.140625" style="2" customWidth="1"/>
    <col min="13242" max="13242" width="7.42578125" style="2" customWidth="1"/>
    <col min="13243" max="13243" width="2.140625" style="2" customWidth="1"/>
    <col min="13244" max="13244" width="2.42578125" style="2" customWidth="1"/>
    <col min="13245" max="13245" width="28.85546875" style="2" customWidth="1"/>
    <col min="13246" max="13246" width="8.140625" style="2" bestFit="1" customWidth="1"/>
    <col min="13247" max="13247" width="1.7109375" style="2" customWidth="1"/>
    <col min="13248" max="13248" width="14.7109375" style="2" customWidth="1"/>
    <col min="13249" max="13249" width="1.7109375" style="2" customWidth="1"/>
    <col min="13250" max="13250" width="14.7109375" style="2" customWidth="1"/>
    <col min="13251" max="13251" width="9.140625" style="2"/>
    <col min="13252" max="13252" width="9.85546875" style="2" bestFit="1" customWidth="1"/>
    <col min="13253" max="13254" width="10.5703125" style="2" customWidth="1"/>
    <col min="13255" max="13494" width="9.140625" style="2"/>
    <col min="13495" max="13497" width="2.140625" style="2" customWidth="1"/>
    <col min="13498" max="13498" width="7.42578125" style="2" customWidth="1"/>
    <col min="13499" max="13499" width="2.140625" style="2" customWidth="1"/>
    <col min="13500" max="13500" width="2.42578125" style="2" customWidth="1"/>
    <col min="13501" max="13501" width="28.85546875" style="2" customWidth="1"/>
    <col min="13502" max="13502" width="8.140625" style="2" bestFit="1" customWidth="1"/>
    <col min="13503" max="13503" width="1.7109375" style="2" customWidth="1"/>
    <col min="13504" max="13504" width="14.7109375" style="2" customWidth="1"/>
    <col min="13505" max="13505" width="1.7109375" style="2" customWidth="1"/>
    <col min="13506" max="13506" width="14.7109375" style="2" customWidth="1"/>
    <col min="13507" max="13507" width="9.140625" style="2"/>
    <col min="13508" max="13508" width="9.85546875" style="2" bestFit="1" customWidth="1"/>
    <col min="13509" max="13510" width="10.5703125" style="2" customWidth="1"/>
    <col min="13511" max="13750" width="9.140625" style="2"/>
    <col min="13751" max="13753" width="2.140625" style="2" customWidth="1"/>
    <col min="13754" max="13754" width="7.42578125" style="2" customWidth="1"/>
    <col min="13755" max="13755" width="2.140625" style="2" customWidth="1"/>
    <col min="13756" max="13756" width="2.42578125" style="2" customWidth="1"/>
    <col min="13757" max="13757" width="28.85546875" style="2" customWidth="1"/>
    <col min="13758" max="13758" width="8.140625" style="2" bestFit="1" customWidth="1"/>
    <col min="13759" max="13759" width="1.7109375" style="2" customWidth="1"/>
    <col min="13760" max="13760" width="14.7109375" style="2" customWidth="1"/>
    <col min="13761" max="13761" width="1.7109375" style="2" customWidth="1"/>
    <col min="13762" max="13762" width="14.7109375" style="2" customWidth="1"/>
    <col min="13763" max="13763" width="9.140625" style="2"/>
    <col min="13764" max="13764" width="9.85546875" style="2" bestFit="1" customWidth="1"/>
    <col min="13765" max="13766" width="10.5703125" style="2" customWidth="1"/>
    <col min="13767" max="14006" width="9.140625" style="2"/>
    <col min="14007" max="14009" width="2.140625" style="2" customWidth="1"/>
    <col min="14010" max="14010" width="7.42578125" style="2" customWidth="1"/>
    <col min="14011" max="14011" width="2.140625" style="2" customWidth="1"/>
    <col min="14012" max="14012" width="2.42578125" style="2" customWidth="1"/>
    <col min="14013" max="14013" width="28.85546875" style="2" customWidth="1"/>
    <col min="14014" max="14014" width="8.140625" style="2" bestFit="1" customWidth="1"/>
    <col min="14015" max="14015" width="1.7109375" style="2" customWidth="1"/>
    <col min="14016" max="14016" width="14.7109375" style="2" customWidth="1"/>
    <col min="14017" max="14017" width="1.7109375" style="2" customWidth="1"/>
    <col min="14018" max="14018" width="14.7109375" style="2" customWidth="1"/>
    <col min="14019" max="14019" width="9.140625" style="2"/>
    <col min="14020" max="14020" width="9.85546875" style="2" bestFit="1" customWidth="1"/>
    <col min="14021" max="14022" width="10.5703125" style="2" customWidth="1"/>
    <col min="14023" max="14262" width="9.140625" style="2"/>
    <col min="14263" max="14265" width="2.140625" style="2" customWidth="1"/>
    <col min="14266" max="14266" width="7.42578125" style="2" customWidth="1"/>
    <col min="14267" max="14267" width="2.140625" style="2" customWidth="1"/>
    <col min="14268" max="14268" width="2.42578125" style="2" customWidth="1"/>
    <col min="14269" max="14269" width="28.85546875" style="2" customWidth="1"/>
    <col min="14270" max="14270" width="8.140625" style="2" bestFit="1" customWidth="1"/>
    <col min="14271" max="14271" width="1.7109375" style="2" customWidth="1"/>
    <col min="14272" max="14272" width="14.7109375" style="2" customWidth="1"/>
    <col min="14273" max="14273" width="1.7109375" style="2" customWidth="1"/>
    <col min="14274" max="14274" width="14.7109375" style="2" customWidth="1"/>
    <col min="14275" max="14275" width="9.140625" style="2"/>
    <col min="14276" max="14276" width="9.85546875" style="2" bestFit="1" customWidth="1"/>
    <col min="14277" max="14278" width="10.5703125" style="2" customWidth="1"/>
    <col min="14279" max="14518" width="9.140625" style="2"/>
    <col min="14519" max="14521" width="2.140625" style="2" customWidth="1"/>
    <col min="14522" max="14522" width="7.42578125" style="2" customWidth="1"/>
    <col min="14523" max="14523" width="2.140625" style="2" customWidth="1"/>
    <col min="14524" max="14524" width="2.42578125" style="2" customWidth="1"/>
    <col min="14525" max="14525" width="28.85546875" style="2" customWidth="1"/>
    <col min="14526" max="14526" width="8.140625" style="2" bestFit="1" customWidth="1"/>
    <col min="14527" max="14527" width="1.7109375" style="2" customWidth="1"/>
    <col min="14528" max="14528" width="14.7109375" style="2" customWidth="1"/>
    <col min="14529" max="14529" width="1.7109375" style="2" customWidth="1"/>
    <col min="14530" max="14530" width="14.7109375" style="2" customWidth="1"/>
    <col min="14531" max="14531" width="9.140625" style="2"/>
    <col min="14532" max="14532" width="9.85546875" style="2" bestFit="1" customWidth="1"/>
    <col min="14533" max="14534" width="10.5703125" style="2" customWidth="1"/>
    <col min="14535" max="14774" width="9.140625" style="2"/>
    <col min="14775" max="14777" width="2.140625" style="2" customWidth="1"/>
    <col min="14778" max="14778" width="7.42578125" style="2" customWidth="1"/>
    <col min="14779" max="14779" width="2.140625" style="2" customWidth="1"/>
    <col min="14780" max="14780" width="2.42578125" style="2" customWidth="1"/>
    <col min="14781" max="14781" width="28.85546875" style="2" customWidth="1"/>
    <col min="14782" max="14782" width="8.140625" style="2" bestFit="1" customWidth="1"/>
    <col min="14783" max="14783" width="1.7109375" style="2" customWidth="1"/>
    <col min="14784" max="14784" width="14.7109375" style="2" customWidth="1"/>
    <col min="14785" max="14785" width="1.7109375" style="2" customWidth="1"/>
    <col min="14786" max="14786" width="14.7109375" style="2" customWidth="1"/>
    <col min="14787" max="14787" width="9.140625" style="2"/>
    <col min="14788" max="14788" width="9.85546875" style="2" bestFit="1" customWidth="1"/>
    <col min="14789" max="14790" width="10.5703125" style="2" customWidth="1"/>
    <col min="14791" max="15030" width="9.140625" style="2"/>
    <col min="15031" max="15033" width="2.140625" style="2" customWidth="1"/>
    <col min="15034" max="15034" width="7.42578125" style="2" customWidth="1"/>
    <col min="15035" max="15035" width="2.140625" style="2" customWidth="1"/>
    <col min="15036" max="15036" width="2.42578125" style="2" customWidth="1"/>
    <col min="15037" max="15037" width="28.85546875" style="2" customWidth="1"/>
    <col min="15038" max="15038" width="8.140625" style="2" bestFit="1" customWidth="1"/>
    <col min="15039" max="15039" width="1.7109375" style="2" customWidth="1"/>
    <col min="15040" max="15040" width="14.7109375" style="2" customWidth="1"/>
    <col min="15041" max="15041" width="1.7109375" style="2" customWidth="1"/>
    <col min="15042" max="15042" width="14.7109375" style="2" customWidth="1"/>
    <col min="15043" max="15043" width="9.140625" style="2"/>
    <col min="15044" max="15044" width="9.85546875" style="2" bestFit="1" customWidth="1"/>
    <col min="15045" max="15046" width="10.5703125" style="2" customWidth="1"/>
    <col min="15047" max="15286" width="9.140625" style="2"/>
    <col min="15287" max="15289" width="2.140625" style="2" customWidth="1"/>
    <col min="15290" max="15290" width="7.42578125" style="2" customWidth="1"/>
    <col min="15291" max="15291" width="2.140625" style="2" customWidth="1"/>
    <col min="15292" max="15292" width="2.42578125" style="2" customWidth="1"/>
    <col min="15293" max="15293" width="28.85546875" style="2" customWidth="1"/>
    <col min="15294" max="15294" width="8.140625" style="2" bestFit="1" customWidth="1"/>
    <col min="15295" max="15295" width="1.7109375" style="2" customWidth="1"/>
    <col min="15296" max="15296" width="14.7109375" style="2" customWidth="1"/>
    <col min="15297" max="15297" width="1.7109375" style="2" customWidth="1"/>
    <col min="15298" max="15298" width="14.7109375" style="2" customWidth="1"/>
    <col min="15299" max="15299" width="9.140625" style="2"/>
    <col min="15300" max="15300" width="9.85546875" style="2" bestFit="1" customWidth="1"/>
    <col min="15301" max="15302" width="10.5703125" style="2" customWidth="1"/>
    <col min="15303" max="15542" width="9.140625" style="2"/>
    <col min="15543" max="15545" width="2.140625" style="2" customWidth="1"/>
    <col min="15546" max="15546" width="7.42578125" style="2" customWidth="1"/>
    <col min="15547" max="15547" width="2.140625" style="2" customWidth="1"/>
    <col min="15548" max="15548" width="2.42578125" style="2" customWidth="1"/>
    <col min="15549" max="15549" width="28.85546875" style="2" customWidth="1"/>
    <col min="15550" max="15550" width="8.140625" style="2" bestFit="1" customWidth="1"/>
    <col min="15551" max="15551" width="1.7109375" style="2" customWidth="1"/>
    <col min="15552" max="15552" width="14.7109375" style="2" customWidth="1"/>
    <col min="15553" max="15553" width="1.7109375" style="2" customWidth="1"/>
    <col min="15554" max="15554" width="14.7109375" style="2" customWidth="1"/>
    <col min="15555" max="15555" width="9.140625" style="2"/>
    <col min="15556" max="15556" width="9.85546875" style="2" bestFit="1" customWidth="1"/>
    <col min="15557" max="15558" width="10.5703125" style="2" customWidth="1"/>
    <col min="15559" max="15798" width="9.140625" style="2"/>
    <col min="15799" max="15801" width="2.140625" style="2" customWidth="1"/>
    <col min="15802" max="15802" width="7.42578125" style="2" customWidth="1"/>
    <col min="15803" max="15803" width="2.140625" style="2" customWidth="1"/>
    <col min="15804" max="15804" width="2.42578125" style="2" customWidth="1"/>
    <col min="15805" max="15805" width="28.85546875" style="2" customWidth="1"/>
    <col min="15806" max="15806" width="8.140625" style="2" bestFit="1" customWidth="1"/>
    <col min="15807" max="15807" width="1.7109375" style="2" customWidth="1"/>
    <col min="15808" max="15808" width="14.7109375" style="2" customWidth="1"/>
    <col min="15809" max="15809" width="1.7109375" style="2" customWidth="1"/>
    <col min="15810" max="15810" width="14.7109375" style="2" customWidth="1"/>
    <col min="15811" max="15811" width="9.140625" style="2"/>
    <col min="15812" max="15812" width="9.85546875" style="2" bestFit="1" customWidth="1"/>
    <col min="15813" max="15814" width="10.5703125" style="2" customWidth="1"/>
    <col min="15815" max="16099" width="9.140625" style="2"/>
    <col min="16100" max="16110" width="9.140625" style="2" customWidth="1"/>
    <col min="16111" max="16113" width="9.140625" style="2"/>
    <col min="16114" max="16169" width="9.140625" style="2" customWidth="1"/>
    <col min="16170" max="16178" width="9.140625" style="2"/>
    <col min="16179" max="16201" width="9.140625" style="2" customWidth="1"/>
    <col min="16202" max="16227" width="9.140625" style="2"/>
    <col min="16228" max="16248" width="9.140625" style="2" customWidth="1"/>
    <col min="16249" max="16272" width="9.140625" style="2"/>
    <col min="16273" max="16293" width="9.140625" style="2" customWidth="1"/>
    <col min="16294" max="16338" width="9.140625" style="2"/>
    <col min="16339" max="16384" width="9.140625" style="2" customWidth="1"/>
  </cols>
  <sheetData>
    <row r="1" spans="1:16" ht="21.75" customHeight="1">
      <c r="A1" s="1" t="s">
        <v>0</v>
      </c>
    </row>
    <row r="2" spans="1:16" s="3" customFormat="1" ht="21.75" customHeight="1">
      <c r="A2" s="3" t="s">
        <v>1</v>
      </c>
      <c r="H2" s="69"/>
      <c r="I2" s="69"/>
      <c r="J2" s="70"/>
      <c r="K2" s="70"/>
      <c r="L2" s="70"/>
      <c r="M2" s="70"/>
      <c r="N2" s="71"/>
      <c r="O2" s="71"/>
      <c r="P2" s="71"/>
    </row>
    <row r="3" spans="1:16" s="3" customFormat="1" ht="21.75" customHeight="1">
      <c r="A3" s="4" t="s">
        <v>2</v>
      </c>
      <c r="B3" s="5"/>
      <c r="C3" s="5"/>
      <c r="D3" s="5"/>
      <c r="E3" s="5"/>
      <c r="F3" s="5"/>
      <c r="G3" s="5"/>
      <c r="H3" s="72"/>
      <c r="I3" s="72"/>
      <c r="J3" s="153"/>
      <c r="K3" s="153"/>
      <c r="L3" s="153"/>
      <c r="M3" s="153"/>
      <c r="N3" s="73"/>
      <c r="O3" s="73"/>
      <c r="P3" s="73"/>
    </row>
    <row r="4" spans="1:16" s="3" customFormat="1" ht="21" customHeight="1">
      <c r="H4" s="69"/>
      <c r="I4" s="69"/>
      <c r="J4" s="70"/>
      <c r="K4" s="70"/>
      <c r="L4" s="70"/>
      <c r="M4" s="70"/>
      <c r="N4" s="71"/>
      <c r="O4" s="71"/>
      <c r="P4" s="71"/>
    </row>
    <row r="5" spans="1:16" s="3" customFormat="1" ht="21" customHeight="1">
      <c r="H5" s="69"/>
      <c r="I5" s="69"/>
      <c r="J5" s="158" t="s">
        <v>3</v>
      </c>
      <c r="K5" s="158"/>
      <c r="L5" s="158"/>
      <c r="M5" s="74"/>
      <c r="N5" s="158" t="s">
        <v>4</v>
      </c>
      <c r="O5" s="158"/>
      <c r="P5" s="158"/>
    </row>
    <row r="6" spans="1:16" s="3" customFormat="1" ht="21" customHeight="1">
      <c r="H6" s="69"/>
      <c r="I6" s="69"/>
      <c r="J6" s="71" t="s">
        <v>5</v>
      </c>
      <c r="K6" s="70"/>
      <c r="L6" s="71" t="s">
        <v>6</v>
      </c>
      <c r="M6" s="71"/>
      <c r="N6" s="71" t="s">
        <v>5</v>
      </c>
      <c r="O6" s="70"/>
      <c r="P6" s="71" t="s">
        <v>6</v>
      </c>
    </row>
    <row r="7" spans="1:16" s="3" customFormat="1" ht="21" customHeight="1">
      <c r="H7" s="72" t="s">
        <v>7</v>
      </c>
      <c r="I7" s="69"/>
      <c r="J7" s="73" t="s">
        <v>8</v>
      </c>
      <c r="K7" s="70"/>
      <c r="L7" s="73" t="s">
        <v>8</v>
      </c>
      <c r="M7" s="71"/>
      <c r="N7" s="73" t="s">
        <v>8</v>
      </c>
      <c r="O7" s="70"/>
      <c r="P7" s="73" t="s">
        <v>8</v>
      </c>
    </row>
    <row r="8" spans="1:16" s="3" customFormat="1" ht="8.1" customHeight="1">
      <c r="H8" s="69"/>
      <c r="I8" s="69"/>
      <c r="J8" s="71"/>
      <c r="K8" s="70"/>
      <c r="L8" s="71"/>
      <c r="M8" s="71"/>
      <c r="N8" s="71"/>
      <c r="O8" s="70"/>
      <c r="P8" s="71"/>
    </row>
    <row r="9" spans="1:16" ht="21" customHeight="1">
      <c r="A9" s="3" t="s">
        <v>9</v>
      </c>
      <c r="J9" s="68"/>
      <c r="L9" s="68"/>
      <c r="M9" s="68"/>
    </row>
    <row r="10" spans="1:16" ht="8.1" customHeight="1">
      <c r="E10" s="6"/>
      <c r="J10" s="68"/>
      <c r="L10" s="68"/>
      <c r="M10" s="68"/>
    </row>
    <row r="11" spans="1:16" ht="21" customHeight="1">
      <c r="A11" s="3" t="s">
        <v>10</v>
      </c>
      <c r="B11" s="6"/>
      <c r="E11" s="6"/>
      <c r="J11" s="68"/>
      <c r="L11" s="68"/>
      <c r="M11" s="68"/>
    </row>
    <row r="12" spans="1:16" ht="8.1" customHeight="1">
      <c r="A12" s="3"/>
      <c r="B12" s="6"/>
      <c r="E12" s="6"/>
      <c r="J12" s="68"/>
      <c r="L12" s="68"/>
      <c r="M12" s="68"/>
    </row>
    <row r="13" spans="1:16" ht="21" customHeight="1">
      <c r="A13" s="2" t="s">
        <v>11</v>
      </c>
      <c r="H13" s="66">
        <v>9</v>
      </c>
      <c r="J13" s="68">
        <v>176606288</v>
      </c>
      <c r="K13" s="75"/>
      <c r="L13" s="68">
        <v>224819803</v>
      </c>
      <c r="M13" s="68"/>
      <c r="N13" s="68">
        <v>147475187</v>
      </c>
      <c r="O13" s="75"/>
      <c r="P13" s="68">
        <v>203838409</v>
      </c>
    </row>
    <row r="14" spans="1:16" ht="21" customHeight="1">
      <c r="A14" s="2" t="s">
        <v>12</v>
      </c>
      <c r="E14" s="6"/>
      <c r="H14" s="66">
        <v>10</v>
      </c>
      <c r="J14" s="68">
        <v>289550234</v>
      </c>
      <c r="K14" s="75"/>
      <c r="L14" s="68">
        <v>322149177</v>
      </c>
      <c r="M14" s="68"/>
      <c r="N14" s="68">
        <v>227398412</v>
      </c>
      <c r="O14" s="75"/>
      <c r="P14" s="68">
        <v>245682627</v>
      </c>
    </row>
    <row r="15" spans="1:16" ht="21" customHeight="1">
      <c r="A15" s="2" t="s">
        <v>13</v>
      </c>
      <c r="E15" s="6"/>
      <c r="H15" s="66">
        <v>11.1</v>
      </c>
      <c r="J15" s="68">
        <v>339015460</v>
      </c>
      <c r="K15" s="75"/>
      <c r="L15" s="68">
        <v>408567123</v>
      </c>
      <c r="M15" s="68"/>
      <c r="N15" s="68">
        <v>166933209</v>
      </c>
      <c r="O15" s="75"/>
      <c r="P15" s="68">
        <v>259329518</v>
      </c>
    </row>
    <row r="16" spans="1:16" ht="21" customHeight="1">
      <c r="A16" s="2" t="s">
        <v>14</v>
      </c>
      <c r="H16" s="66">
        <v>13</v>
      </c>
      <c r="J16" s="68">
        <v>7571024</v>
      </c>
      <c r="L16" s="68">
        <v>170912</v>
      </c>
      <c r="M16" s="68"/>
      <c r="N16" s="68">
        <v>4645320</v>
      </c>
      <c r="O16" s="75"/>
      <c r="P16" s="68">
        <v>0</v>
      </c>
    </row>
    <row r="17" spans="1:16" ht="21" customHeight="1">
      <c r="A17" s="2" t="s">
        <v>15</v>
      </c>
      <c r="E17" s="6"/>
      <c r="H17" s="66">
        <v>36</v>
      </c>
      <c r="J17" s="68">
        <v>0</v>
      </c>
      <c r="K17" s="75"/>
      <c r="L17" s="68">
        <v>0</v>
      </c>
      <c r="M17" s="68"/>
      <c r="N17" s="68">
        <v>139799263</v>
      </c>
      <c r="O17" s="75"/>
      <c r="P17" s="68">
        <v>104765368</v>
      </c>
    </row>
    <row r="18" spans="1:16" ht="21" customHeight="1">
      <c r="A18" s="2" t="s">
        <v>16</v>
      </c>
      <c r="E18" s="6"/>
      <c r="H18" s="66">
        <v>14</v>
      </c>
      <c r="J18" s="68">
        <v>25000000</v>
      </c>
      <c r="K18" s="75"/>
      <c r="L18" s="68">
        <v>25000000</v>
      </c>
      <c r="M18" s="68"/>
      <c r="N18" s="68">
        <v>25000000</v>
      </c>
      <c r="O18" s="75"/>
      <c r="P18" s="68">
        <v>25000000</v>
      </c>
    </row>
    <row r="19" spans="1:16" ht="21" customHeight="1">
      <c r="A19" s="2" t="s">
        <v>17</v>
      </c>
      <c r="E19" s="6"/>
      <c r="J19" s="68"/>
      <c r="K19" s="75"/>
      <c r="L19" s="68"/>
      <c r="M19" s="68"/>
      <c r="O19" s="75"/>
    </row>
    <row r="20" spans="1:16" ht="21" customHeight="1">
      <c r="B20" s="2" t="s">
        <v>18</v>
      </c>
      <c r="E20" s="6"/>
      <c r="J20" s="68">
        <v>2297195</v>
      </c>
      <c r="K20" s="75"/>
      <c r="L20" s="68">
        <v>2385603</v>
      </c>
      <c r="M20" s="68"/>
      <c r="N20" s="68">
        <v>2297195</v>
      </c>
      <c r="O20" s="75"/>
      <c r="P20" s="68">
        <v>2385603</v>
      </c>
    </row>
    <row r="21" spans="1:16" ht="21" customHeight="1">
      <c r="A21" s="2" t="s">
        <v>19</v>
      </c>
      <c r="J21" s="76">
        <v>28267202</v>
      </c>
      <c r="K21" s="75"/>
      <c r="L21" s="76">
        <v>41121294</v>
      </c>
      <c r="M21" s="68"/>
      <c r="N21" s="76">
        <v>21499467</v>
      </c>
      <c r="O21" s="75"/>
      <c r="P21" s="76">
        <v>35108532</v>
      </c>
    </row>
    <row r="22" spans="1:16" ht="8.1" customHeight="1">
      <c r="E22" s="6"/>
      <c r="J22" s="68"/>
      <c r="L22" s="68"/>
      <c r="M22" s="68"/>
    </row>
    <row r="23" spans="1:16" ht="21" customHeight="1">
      <c r="A23" s="3" t="s">
        <v>20</v>
      </c>
      <c r="J23" s="76">
        <f>SUM(J13:J21)</f>
        <v>868307403</v>
      </c>
      <c r="L23" s="76">
        <f>SUM(L13:L21)</f>
        <v>1024213912</v>
      </c>
      <c r="M23" s="68"/>
      <c r="N23" s="76">
        <f>SUM(N13:N21)</f>
        <v>735048053</v>
      </c>
      <c r="P23" s="76">
        <f>SUM(P13:P21)</f>
        <v>876110057</v>
      </c>
    </row>
    <row r="24" spans="1:16" ht="21" customHeight="1">
      <c r="J24" s="68"/>
      <c r="L24" s="68"/>
      <c r="M24" s="68"/>
    </row>
    <row r="25" spans="1:16" ht="21" customHeight="1">
      <c r="A25" s="3" t="s">
        <v>21</v>
      </c>
      <c r="J25" s="68"/>
      <c r="L25" s="68"/>
      <c r="M25" s="68"/>
    </row>
    <row r="26" spans="1:16" ht="8.1" customHeight="1">
      <c r="A26" s="3"/>
      <c r="J26" s="68"/>
      <c r="L26" s="68"/>
      <c r="M26" s="68"/>
    </row>
    <row r="27" spans="1:16" ht="21" customHeight="1">
      <c r="A27" s="2" t="s">
        <v>22</v>
      </c>
      <c r="H27" s="66">
        <v>15</v>
      </c>
      <c r="J27" s="68">
        <v>192975596</v>
      </c>
      <c r="L27" s="68">
        <v>87512454</v>
      </c>
      <c r="M27" s="68"/>
      <c r="N27" s="68">
        <v>179690468</v>
      </c>
      <c r="O27" s="75"/>
      <c r="P27" s="68">
        <v>75937326</v>
      </c>
    </row>
    <row r="28" spans="1:16" ht="21" customHeight="1">
      <c r="A28" s="2" t="s">
        <v>23</v>
      </c>
      <c r="H28" s="66">
        <v>16</v>
      </c>
      <c r="J28" s="68">
        <v>0</v>
      </c>
      <c r="L28" s="68">
        <v>0</v>
      </c>
      <c r="M28" s="68"/>
      <c r="N28" s="68">
        <v>68134375</v>
      </c>
      <c r="O28" s="75"/>
      <c r="P28" s="68">
        <v>68134375</v>
      </c>
    </row>
    <row r="29" spans="1:16" ht="21" customHeight="1">
      <c r="A29" s="2" t="s">
        <v>24</v>
      </c>
      <c r="H29" s="66">
        <v>17</v>
      </c>
      <c r="J29" s="68">
        <v>237172602</v>
      </c>
      <c r="L29" s="68">
        <v>0</v>
      </c>
      <c r="M29" s="68"/>
      <c r="N29" s="68">
        <v>252844635</v>
      </c>
      <c r="O29" s="75"/>
      <c r="P29" s="68">
        <v>0</v>
      </c>
    </row>
    <row r="30" spans="1:16" ht="21" customHeight="1">
      <c r="A30" s="2" t="s">
        <v>25</v>
      </c>
      <c r="H30" s="66">
        <v>12.1</v>
      </c>
      <c r="J30" s="68">
        <v>38090000</v>
      </c>
      <c r="L30" s="68">
        <v>0</v>
      </c>
      <c r="M30" s="68"/>
      <c r="N30" s="68">
        <v>38090000</v>
      </c>
      <c r="O30" s="75"/>
      <c r="P30" s="68">
        <v>0</v>
      </c>
    </row>
    <row r="31" spans="1:16" ht="21" customHeight="1">
      <c r="A31" s="2" t="s">
        <v>17</v>
      </c>
      <c r="J31" s="68"/>
      <c r="L31" s="68"/>
      <c r="M31" s="68"/>
      <c r="O31" s="75"/>
    </row>
    <row r="32" spans="1:16" ht="21" customHeight="1">
      <c r="B32" s="2" t="s">
        <v>26</v>
      </c>
      <c r="H32" s="66">
        <v>12.2</v>
      </c>
      <c r="J32" s="68">
        <v>0</v>
      </c>
      <c r="L32" s="68">
        <v>69863000</v>
      </c>
      <c r="M32" s="68"/>
      <c r="N32" s="68">
        <v>0</v>
      </c>
      <c r="O32" s="75"/>
      <c r="P32" s="68">
        <v>69863000</v>
      </c>
    </row>
    <row r="33" spans="1:19" ht="21" customHeight="1">
      <c r="A33" s="2" t="s">
        <v>27</v>
      </c>
      <c r="H33" s="66">
        <v>18</v>
      </c>
      <c r="J33" s="68">
        <v>47800945</v>
      </c>
      <c r="K33" s="75"/>
      <c r="L33" s="68">
        <v>568309385</v>
      </c>
      <c r="M33" s="75"/>
      <c r="N33" s="68">
        <v>46463899</v>
      </c>
      <c r="O33" s="75"/>
      <c r="P33" s="68">
        <v>566892628</v>
      </c>
    </row>
    <row r="34" spans="1:19" ht="21" customHeight="1">
      <c r="A34" s="2" t="s">
        <v>28</v>
      </c>
      <c r="H34" s="66">
        <v>19</v>
      </c>
      <c r="J34" s="68">
        <v>26526831</v>
      </c>
      <c r="K34" s="75"/>
      <c r="L34" s="68">
        <v>13456525</v>
      </c>
      <c r="M34" s="75"/>
      <c r="N34" s="68">
        <v>22150279</v>
      </c>
      <c r="O34" s="75"/>
      <c r="P34" s="68">
        <v>8937206</v>
      </c>
    </row>
    <row r="35" spans="1:19" ht="21" customHeight="1">
      <c r="A35" s="2" t="s">
        <v>29</v>
      </c>
      <c r="H35" s="66">
        <v>20</v>
      </c>
      <c r="J35" s="68">
        <v>4482523</v>
      </c>
      <c r="K35" s="75"/>
      <c r="L35" s="68">
        <v>4836770</v>
      </c>
      <c r="M35" s="75"/>
      <c r="N35" s="68">
        <v>4400378</v>
      </c>
      <c r="O35" s="75"/>
      <c r="P35" s="68">
        <v>4760029</v>
      </c>
    </row>
    <row r="36" spans="1:19" ht="21" customHeight="1">
      <c r="A36" s="2" t="s">
        <v>30</v>
      </c>
      <c r="H36" s="66">
        <v>21</v>
      </c>
      <c r="I36" s="2"/>
      <c r="J36" s="68">
        <v>32606162</v>
      </c>
      <c r="K36" s="75"/>
      <c r="L36" s="68">
        <v>18458211</v>
      </c>
      <c r="M36" s="75"/>
      <c r="N36" s="68">
        <v>16388972</v>
      </c>
      <c r="O36" s="75"/>
      <c r="P36" s="68">
        <v>9746676</v>
      </c>
    </row>
    <row r="37" spans="1:19" ht="21" customHeight="1">
      <c r="A37" s="2" t="s">
        <v>31</v>
      </c>
      <c r="J37" s="76">
        <v>22451098</v>
      </c>
      <c r="K37" s="75"/>
      <c r="L37" s="76">
        <v>14478996</v>
      </c>
      <c r="M37" s="75"/>
      <c r="N37" s="76">
        <v>7824521</v>
      </c>
      <c r="O37" s="75"/>
      <c r="P37" s="76">
        <v>8628784</v>
      </c>
    </row>
    <row r="38" spans="1:19" ht="8.1" customHeight="1">
      <c r="E38" s="6"/>
      <c r="J38" s="68"/>
      <c r="K38" s="75"/>
      <c r="L38" s="68"/>
      <c r="M38" s="75"/>
      <c r="O38" s="75"/>
    </row>
    <row r="39" spans="1:19" ht="21" customHeight="1">
      <c r="A39" s="3" t="s">
        <v>32</v>
      </c>
      <c r="J39" s="76">
        <f>SUM(J27:J37)</f>
        <v>602105757</v>
      </c>
      <c r="K39" s="75"/>
      <c r="L39" s="76">
        <f>SUM(L27:L37)</f>
        <v>776915341</v>
      </c>
      <c r="M39" s="75"/>
      <c r="N39" s="76">
        <f>SUM(N27:N37)</f>
        <v>635987527</v>
      </c>
      <c r="O39" s="75"/>
      <c r="P39" s="76">
        <f>SUM(P27:P37)</f>
        <v>812900024</v>
      </c>
      <c r="R39" s="152"/>
      <c r="S39" s="152"/>
    </row>
    <row r="40" spans="1:19" ht="8.1" customHeight="1">
      <c r="J40" s="68"/>
      <c r="K40" s="75"/>
      <c r="L40" s="68"/>
      <c r="M40" s="75"/>
      <c r="O40" s="75"/>
    </row>
    <row r="41" spans="1:19" ht="21" customHeight="1" thickBot="1">
      <c r="A41" s="3" t="s">
        <v>33</v>
      </c>
      <c r="J41" s="77">
        <f>SUM(J23,J39)</f>
        <v>1470413160</v>
      </c>
      <c r="K41" s="75"/>
      <c r="L41" s="77">
        <f>SUM(L23,L39)</f>
        <v>1801129253</v>
      </c>
      <c r="M41" s="75"/>
      <c r="N41" s="77">
        <f>SUM(N23,N39)</f>
        <v>1371035580</v>
      </c>
      <c r="O41" s="75"/>
      <c r="P41" s="77">
        <f>SUM(P23,P39)</f>
        <v>1689010081</v>
      </c>
    </row>
    <row r="42" spans="1:19" ht="16.5" customHeight="1" thickTop="1">
      <c r="A42" s="3"/>
      <c r="J42" s="68"/>
      <c r="K42" s="75"/>
      <c r="L42" s="68"/>
      <c r="M42" s="75"/>
      <c r="O42" s="75"/>
    </row>
    <row r="43" spans="1:19" ht="16.5" customHeight="1">
      <c r="A43" s="3"/>
      <c r="J43" s="68"/>
      <c r="K43" s="75"/>
      <c r="L43" s="68"/>
      <c r="M43" s="75"/>
      <c r="O43" s="75"/>
    </row>
    <row r="44" spans="1:19" ht="19.350000000000001" customHeight="1">
      <c r="A44" s="3"/>
      <c r="J44" s="68"/>
      <c r="K44" s="75"/>
      <c r="L44" s="68"/>
      <c r="M44" s="75"/>
      <c r="O44" s="75"/>
    </row>
    <row r="45" spans="1:19" ht="12" customHeight="1">
      <c r="A45" s="3"/>
      <c r="J45" s="68"/>
      <c r="L45" s="68"/>
      <c r="M45" s="68"/>
    </row>
    <row r="46" spans="1:19" ht="20.85" customHeight="1">
      <c r="A46" s="159" t="s">
        <v>34</v>
      </c>
      <c r="B46" s="159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59"/>
    </row>
    <row r="47" spans="1:19" ht="21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</row>
    <row r="48" spans="1:19" ht="22.35" customHeight="1">
      <c r="A48" s="8" t="s">
        <v>35</v>
      </c>
      <c r="B48" s="8"/>
      <c r="C48" s="8"/>
      <c r="D48" s="8"/>
      <c r="E48" s="8"/>
      <c r="F48" s="8"/>
      <c r="G48" s="8"/>
      <c r="H48" s="8"/>
      <c r="I48" s="8"/>
      <c r="J48" s="78"/>
      <c r="K48" s="78"/>
      <c r="L48" s="78"/>
      <c r="M48" s="78"/>
      <c r="N48" s="78"/>
      <c r="O48" s="78"/>
      <c r="P48" s="78"/>
    </row>
    <row r="49" spans="1:16" s="3" customFormat="1" ht="21.75" customHeight="1">
      <c r="A49" s="3" t="str">
        <f>A1</f>
        <v>บริษัท โปรเอ็น คอร์ป จำกัด (มหาชน)</v>
      </c>
      <c r="H49" s="69"/>
      <c r="I49" s="69"/>
      <c r="J49" s="70"/>
      <c r="K49" s="70"/>
      <c r="L49" s="70"/>
      <c r="M49" s="70"/>
      <c r="N49" s="71"/>
      <c r="O49" s="71"/>
      <c r="P49" s="71"/>
    </row>
    <row r="50" spans="1:16" s="3" customFormat="1" ht="21.75" customHeight="1">
      <c r="A50" s="3" t="s">
        <v>36</v>
      </c>
      <c r="H50" s="69"/>
      <c r="I50" s="69"/>
      <c r="J50" s="70"/>
      <c r="K50" s="70"/>
      <c r="L50" s="70"/>
      <c r="M50" s="70"/>
      <c r="N50" s="71"/>
      <c r="O50" s="71"/>
      <c r="P50" s="71"/>
    </row>
    <row r="51" spans="1:16" s="3" customFormat="1" ht="21.75" customHeight="1">
      <c r="A51" s="4" t="str">
        <f>A3</f>
        <v>ณ วันที่ 31 ธันวาคม พ.ศ. 2567</v>
      </c>
      <c r="B51" s="5"/>
      <c r="C51" s="5"/>
      <c r="D51" s="5"/>
      <c r="E51" s="5"/>
      <c r="F51" s="5"/>
      <c r="G51" s="5"/>
      <c r="H51" s="72"/>
      <c r="I51" s="72"/>
      <c r="J51" s="153"/>
      <c r="K51" s="153"/>
      <c r="L51" s="153"/>
      <c r="M51" s="153"/>
      <c r="N51" s="73"/>
      <c r="O51" s="73"/>
      <c r="P51" s="73"/>
    </row>
    <row r="52" spans="1:16" s="3" customFormat="1" ht="21" customHeight="1">
      <c r="H52" s="69"/>
      <c r="I52" s="69"/>
      <c r="J52" s="70"/>
      <c r="K52" s="70"/>
      <c r="L52" s="70"/>
      <c r="M52" s="70"/>
      <c r="N52" s="71"/>
      <c r="O52" s="71"/>
      <c r="P52" s="71"/>
    </row>
    <row r="53" spans="1:16" s="3" customFormat="1" ht="21" customHeight="1">
      <c r="H53" s="69"/>
      <c r="I53" s="69"/>
      <c r="J53" s="158" t="s">
        <v>3</v>
      </c>
      <c r="K53" s="158"/>
      <c r="L53" s="158"/>
      <c r="M53" s="74"/>
      <c r="N53" s="158" t="s">
        <v>4</v>
      </c>
      <c r="O53" s="158"/>
      <c r="P53" s="158"/>
    </row>
    <row r="54" spans="1:16" s="3" customFormat="1" ht="21" customHeight="1">
      <c r="H54" s="69"/>
      <c r="I54" s="69"/>
      <c r="J54" s="71" t="s">
        <v>5</v>
      </c>
      <c r="K54" s="70"/>
      <c r="L54" s="71" t="s">
        <v>6</v>
      </c>
      <c r="M54" s="71"/>
      <c r="N54" s="71" t="s">
        <v>5</v>
      </c>
      <c r="O54" s="70"/>
      <c r="P54" s="71" t="s">
        <v>6</v>
      </c>
    </row>
    <row r="55" spans="1:16" s="3" customFormat="1" ht="21" customHeight="1">
      <c r="H55" s="72" t="s">
        <v>7</v>
      </c>
      <c r="I55" s="69"/>
      <c r="J55" s="73" t="s">
        <v>8</v>
      </c>
      <c r="K55" s="70"/>
      <c r="L55" s="73" t="s">
        <v>8</v>
      </c>
      <c r="M55" s="71"/>
      <c r="N55" s="73" t="s">
        <v>8</v>
      </c>
      <c r="O55" s="70"/>
      <c r="P55" s="73" t="s">
        <v>8</v>
      </c>
    </row>
    <row r="56" spans="1:16" s="3" customFormat="1" ht="8.1" customHeight="1">
      <c r="H56" s="69"/>
      <c r="I56" s="69"/>
      <c r="J56" s="71"/>
      <c r="K56" s="70"/>
      <c r="L56" s="71"/>
      <c r="M56" s="71"/>
      <c r="N56" s="71"/>
      <c r="O56" s="70"/>
      <c r="P56" s="71"/>
    </row>
    <row r="57" spans="1:16" ht="21" customHeight="1">
      <c r="A57" s="3" t="s">
        <v>37</v>
      </c>
    </row>
    <row r="58" spans="1:16" ht="8.1" customHeight="1">
      <c r="E58" s="6"/>
    </row>
    <row r="59" spans="1:16" ht="21" customHeight="1">
      <c r="A59" s="3" t="s">
        <v>38</v>
      </c>
      <c r="E59" s="6"/>
    </row>
    <row r="60" spans="1:16" ht="8.1" customHeight="1">
      <c r="E60" s="6"/>
    </row>
    <row r="61" spans="1:16" ht="21" customHeight="1">
      <c r="A61" s="2" t="s">
        <v>39</v>
      </c>
      <c r="E61" s="6"/>
      <c r="H61" s="2"/>
      <c r="I61" s="2"/>
      <c r="J61" s="2"/>
      <c r="K61" s="2"/>
      <c r="L61" s="2"/>
      <c r="M61" s="2"/>
      <c r="N61" s="2"/>
      <c r="O61" s="2"/>
      <c r="P61" s="2"/>
    </row>
    <row r="62" spans="1:16" ht="21" customHeight="1">
      <c r="B62" s="2" t="s">
        <v>40</v>
      </c>
      <c r="E62" s="6"/>
      <c r="H62" s="66">
        <v>22</v>
      </c>
      <c r="J62" s="68">
        <v>19100000</v>
      </c>
      <c r="K62" s="68"/>
      <c r="L62" s="68">
        <v>54288330</v>
      </c>
      <c r="M62" s="68"/>
      <c r="N62" s="68">
        <v>19100000</v>
      </c>
      <c r="P62" s="68">
        <v>9000000</v>
      </c>
    </row>
    <row r="63" spans="1:16" ht="21" customHeight="1">
      <c r="A63" s="2" t="s">
        <v>41</v>
      </c>
      <c r="E63" s="6"/>
      <c r="H63" s="66">
        <v>24</v>
      </c>
      <c r="J63" s="68">
        <v>391909625</v>
      </c>
      <c r="K63" s="68"/>
      <c r="L63" s="68">
        <v>447003239</v>
      </c>
      <c r="M63" s="68"/>
      <c r="N63" s="68">
        <v>236040364</v>
      </c>
      <c r="P63" s="68">
        <v>372526130</v>
      </c>
    </row>
    <row r="64" spans="1:16" ht="21" customHeight="1">
      <c r="A64" s="2" t="s">
        <v>42</v>
      </c>
      <c r="H64" s="66">
        <v>0</v>
      </c>
      <c r="J64" s="68"/>
      <c r="K64" s="68"/>
      <c r="L64" s="68"/>
      <c r="M64" s="68"/>
    </row>
    <row r="65" spans="1:16" ht="21" customHeight="1">
      <c r="B65" s="2" t="s">
        <v>43</v>
      </c>
      <c r="H65" s="66">
        <v>22.2</v>
      </c>
      <c r="J65" s="68">
        <v>8708031</v>
      </c>
      <c r="K65" s="68"/>
      <c r="L65" s="68">
        <v>13246726</v>
      </c>
      <c r="M65" s="68"/>
      <c r="N65" s="68">
        <v>7784384</v>
      </c>
      <c r="P65" s="68">
        <v>10968709</v>
      </c>
    </row>
    <row r="66" spans="1:16" ht="21" customHeight="1">
      <c r="A66" s="2" t="s">
        <v>44</v>
      </c>
      <c r="H66" s="2"/>
      <c r="J66" s="68"/>
      <c r="K66" s="68"/>
      <c r="L66" s="68"/>
      <c r="M66" s="68"/>
    </row>
    <row r="67" spans="1:16" ht="21" customHeight="1">
      <c r="B67" s="2" t="s">
        <v>43</v>
      </c>
      <c r="H67" s="66">
        <v>22.4</v>
      </c>
      <c r="J67" s="68">
        <v>10326230</v>
      </c>
      <c r="K67" s="68"/>
      <c r="L67" s="68">
        <v>9742703</v>
      </c>
      <c r="M67" s="68"/>
      <c r="N67" s="68">
        <v>8947069</v>
      </c>
      <c r="P67" s="68">
        <v>8633751</v>
      </c>
    </row>
    <row r="68" spans="1:16" ht="21" customHeight="1">
      <c r="A68" s="2" t="s">
        <v>45</v>
      </c>
      <c r="H68" s="66">
        <v>22.3</v>
      </c>
      <c r="J68" s="68">
        <v>100546995</v>
      </c>
      <c r="K68" s="68"/>
      <c r="L68" s="68">
        <v>498853654</v>
      </c>
      <c r="M68" s="68"/>
      <c r="N68" s="68">
        <v>100546995</v>
      </c>
      <c r="P68" s="68">
        <v>498853654</v>
      </c>
    </row>
    <row r="69" spans="1:16" ht="21" customHeight="1">
      <c r="A69" s="2" t="s">
        <v>46</v>
      </c>
      <c r="J69" s="68">
        <v>140197</v>
      </c>
      <c r="K69" s="68"/>
      <c r="L69" s="68">
        <v>194952</v>
      </c>
      <c r="M69" s="68"/>
      <c r="N69" s="68">
        <v>1740119</v>
      </c>
      <c r="P69" s="68">
        <v>0</v>
      </c>
    </row>
    <row r="70" spans="1:16" ht="21" customHeight="1">
      <c r="A70" s="2" t="s">
        <v>47</v>
      </c>
      <c r="C70" s="3"/>
      <c r="J70" s="76">
        <v>15472251</v>
      </c>
      <c r="K70" s="68"/>
      <c r="L70" s="76">
        <v>13139085</v>
      </c>
      <c r="M70" s="68"/>
      <c r="N70" s="76">
        <v>9807182</v>
      </c>
      <c r="P70" s="76">
        <v>10066597</v>
      </c>
    </row>
    <row r="71" spans="1:16" ht="8.1" customHeight="1">
      <c r="E71" s="6"/>
      <c r="J71" s="68"/>
      <c r="K71" s="68"/>
      <c r="L71" s="68"/>
      <c r="M71" s="68"/>
    </row>
    <row r="72" spans="1:16" ht="21" customHeight="1">
      <c r="A72" s="3" t="s">
        <v>48</v>
      </c>
      <c r="J72" s="76">
        <f>SUM(J62:J70)</f>
        <v>546203329</v>
      </c>
      <c r="K72" s="68"/>
      <c r="L72" s="76">
        <f>SUM(L62:L70)</f>
        <v>1036468689</v>
      </c>
      <c r="M72" s="68"/>
      <c r="N72" s="76">
        <f>SUM(N62:N70)</f>
        <v>383966113</v>
      </c>
      <c r="P72" s="76">
        <f>SUM(P62:P70)</f>
        <v>910048841</v>
      </c>
    </row>
    <row r="73" spans="1:16" ht="21" customHeight="1">
      <c r="E73" s="6"/>
      <c r="J73" s="68"/>
      <c r="K73" s="68"/>
      <c r="L73" s="68"/>
      <c r="M73" s="68"/>
    </row>
    <row r="74" spans="1:16" ht="21" customHeight="1">
      <c r="A74" s="3" t="s">
        <v>49</v>
      </c>
      <c r="I74" s="2"/>
      <c r="J74" s="68"/>
      <c r="K74" s="75"/>
      <c r="L74" s="68"/>
      <c r="M74" s="68"/>
      <c r="O74" s="75"/>
    </row>
    <row r="75" spans="1:16" ht="8.1" customHeight="1">
      <c r="E75" s="6"/>
      <c r="H75" s="66">
        <v>0</v>
      </c>
      <c r="J75" s="68"/>
      <c r="L75" s="68"/>
      <c r="M75" s="68"/>
    </row>
    <row r="76" spans="1:16" ht="22.35" customHeight="1">
      <c r="A76" s="2" t="s">
        <v>50</v>
      </c>
      <c r="E76" s="6"/>
      <c r="J76" s="68">
        <v>0</v>
      </c>
      <c r="L76" s="68">
        <v>650771</v>
      </c>
      <c r="M76" s="68"/>
      <c r="N76" s="68">
        <v>0</v>
      </c>
      <c r="P76" s="68">
        <v>650771</v>
      </c>
    </row>
    <row r="77" spans="1:16" ht="21" customHeight="1">
      <c r="A77" s="2" t="s">
        <v>51</v>
      </c>
      <c r="H77" s="66">
        <v>22.2</v>
      </c>
      <c r="I77" s="2"/>
      <c r="J77" s="10">
        <v>9075382</v>
      </c>
      <c r="K77" s="9"/>
      <c r="L77" s="10">
        <v>174276255</v>
      </c>
      <c r="M77" s="11"/>
      <c r="N77" s="10">
        <v>8621915</v>
      </c>
      <c r="O77" s="75"/>
      <c r="P77" s="10">
        <v>173142894</v>
      </c>
    </row>
    <row r="78" spans="1:16" ht="21" customHeight="1">
      <c r="A78" s="2" t="s">
        <v>52</v>
      </c>
      <c r="H78" s="66">
        <v>22.3</v>
      </c>
      <c r="I78" s="2"/>
      <c r="J78" s="10">
        <v>301100805</v>
      </c>
      <c r="K78" s="9"/>
      <c r="L78" s="10">
        <v>0</v>
      </c>
      <c r="M78" s="11"/>
      <c r="N78" s="10">
        <v>301100805</v>
      </c>
      <c r="O78" s="75"/>
      <c r="P78" s="10">
        <v>0</v>
      </c>
    </row>
    <row r="79" spans="1:16" ht="21" customHeight="1">
      <c r="A79" s="2" t="s">
        <v>53</v>
      </c>
      <c r="H79" s="66">
        <v>22.4</v>
      </c>
      <c r="J79" s="10">
        <v>14213151</v>
      </c>
      <c r="K79" s="9"/>
      <c r="L79" s="10">
        <v>4241379</v>
      </c>
      <c r="M79" s="12"/>
      <c r="N79" s="10">
        <v>11740830</v>
      </c>
      <c r="O79" s="75"/>
      <c r="P79" s="10">
        <v>1595614</v>
      </c>
    </row>
    <row r="80" spans="1:16" ht="21" customHeight="1">
      <c r="A80" s="2" t="s">
        <v>54</v>
      </c>
      <c r="H80" s="66">
        <v>25</v>
      </c>
      <c r="I80" s="2"/>
      <c r="J80" s="10">
        <v>12358059</v>
      </c>
      <c r="K80" s="75"/>
      <c r="L80" s="10">
        <v>17959276</v>
      </c>
      <c r="M80" s="68"/>
      <c r="N80" s="10">
        <v>11629053</v>
      </c>
      <c r="O80" s="75"/>
      <c r="P80" s="10">
        <v>13747082</v>
      </c>
    </row>
    <row r="81" spans="1:16" ht="21" customHeight="1">
      <c r="A81" s="13" t="s">
        <v>55</v>
      </c>
      <c r="I81" s="2"/>
      <c r="J81" s="14">
        <v>7638507</v>
      </c>
      <c r="K81" s="75"/>
      <c r="L81" s="14">
        <v>8230749</v>
      </c>
      <c r="M81" s="68"/>
      <c r="N81" s="14">
        <v>7461869</v>
      </c>
      <c r="O81" s="75"/>
      <c r="P81" s="14">
        <v>8061869</v>
      </c>
    </row>
    <row r="82" spans="1:16" ht="8.1" customHeight="1">
      <c r="I82" s="2"/>
      <c r="J82" s="68"/>
      <c r="K82" s="75"/>
      <c r="L82" s="68"/>
      <c r="M82" s="68"/>
      <c r="O82" s="75"/>
    </row>
    <row r="83" spans="1:16" ht="21" customHeight="1">
      <c r="A83" s="3" t="s">
        <v>56</v>
      </c>
      <c r="I83" s="2"/>
      <c r="J83" s="76">
        <f>SUM(J75:J81)</f>
        <v>344385904</v>
      </c>
      <c r="K83" s="75"/>
      <c r="L83" s="76">
        <f>SUM(L75:L81)</f>
        <v>205358430</v>
      </c>
      <c r="M83" s="68"/>
      <c r="N83" s="76">
        <f>SUM(N75:N81)</f>
        <v>340554472</v>
      </c>
      <c r="P83" s="76">
        <f>SUM(P75:P81)</f>
        <v>197198230</v>
      </c>
    </row>
    <row r="84" spans="1:16" ht="8.1" customHeight="1">
      <c r="J84" s="68"/>
      <c r="L84" s="68"/>
      <c r="M84" s="68"/>
    </row>
    <row r="85" spans="1:16" ht="21" customHeight="1">
      <c r="A85" s="3" t="s">
        <v>57</v>
      </c>
      <c r="C85" s="3"/>
      <c r="J85" s="76">
        <f>SUM(J72,J83)</f>
        <v>890589233</v>
      </c>
      <c r="L85" s="76">
        <f>SUM(L72,L83)</f>
        <v>1241827119</v>
      </c>
      <c r="M85" s="68"/>
      <c r="N85" s="76">
        <f>SUM(N72,N83)</f>
        <v>724520585</v>
      </c>
      <c r="P85" s="76">
        <f>SUM(P72,P83)</f>
        <v>1107247071</v>
      </c>
    </row>
    <row r="86" spans="1:16" ht="21" customHeight="1">
      <c r="A86" s="3"/>
      <c r="C86" s="3"/>
      <c r="J86" s="68"/>
      <c r="L86" s="68"/>
      <c r="M86" s="68"/>
    </row>
    <row r="87" spans="1:16" ht="21" customHeight="1">
      <c r="A87" s="3"/>
      <c r="C87" s="3"/>
      <c r="J87" s="68"/>
      <c r="L87" s="68"/>
      <c r="M87" s="68"/>
    </row>
    <row r="88" spans="1:16" ht="21" customHeight="1">
      <c r="A88" s="3"/>
      <c r="C88" s="3"/>
      <c r="J88" s="68"/>
      <c r="L88" s="68"/>
      <c r="M88" s="68"/>
    </row>
    <row r="89" spans="1:16" ht="21" customHeight="1">
      <c r="A89" s="3"/>
      <c r="C89" s="3"/>
      <c r="J89" s="68"/>
      <c r="L89" s="68"/>
      <c r="M89" s="68"/>
    </row>
    <row r="90" spans="1:16" ht="21" customHeight="1">
      <c r="A90" s="3"/>
      <c r="C90" s="3"/>
      <c r="J90" s="68"/>
      <c r="L90" s="68"/>
      <c r="M90" s="68"/>
    </row>
    <row r="91" spans="1:16" ht="21" customHeight="1">
      <c r="A91" s="3"/>
      <c r="C91" s="3"/>
      <c r="J91" s="68"/>
      <c r="L91" s="68"/>
      <c r="M91" s="68"/>
    </row>
    <row r="92" spans="1:16" ht="21" customHeight="1">
      <c r="A92" s="3"/>
      <c r="C92" s="3"/>
      <c r="J92" s="68"/>
      <c r="L92" s="68"/>
      <c r="M92" s="68"/>
    </row>
    <row r="93" spans="1:16" ht="21" customHeight="1">
      <c r="A93" s="159" t="s">
        <v>34</v>
      </c>
      <c r="B93" s="159"/>
      <c r="C93" s="159"/>
      <c r="D93" s="159"/>
      <c r="E93" s="159"/>
      <c r="F93" s="159"/>
      <c r="G93" s="159"/>
      <c r="H93" s="159"/>
      <c r="I93" s="159"/>
      <c r="J93" s="159"/>
      <c r="K93" s="159"/>
      <c r="L93" s="159"/>
      <c r="M93" s="159"/>
      <c r="N93" s="159"/>
      <c r="O93" s="159"/>
      <c r="P93" s="159"/>
    </row>
    <row r="94" spans="1:16" ht="21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</row>
    <row r="95" spans="1:16" ht="22.35" customHeight="1">
      <c r="A95" s="8" t="str">
        <f>A48</f>
        <v>หมายเหตุประกอบงบการเงินรวมและงบการเงินเฉพาะกิจการเป็นส่วนหนึ่งของงบการเงินนี้</v>
      </c>
      <c r="B95" s="8"/>
      <c r="C95" s="8"/>
      <c r="D95" s="8"/>
      <c r="E95" s="8"/>
      <c r="F95" s="8"/>
      <c r="G95" s="8"/>
      <c r="H95" s="79"/>
      <c r="I95" s="79"/>
      <c r="J95" s="80"/>
      <c r="K95" s="80"/>
      <c r="L95" s="80"/>
      <c r="M95" s="80"/>
      <c r="N95" s="76"/>
      <c r="O95" s="76"/>
      <c r="P95" s="76"/>
    </row>
    <row r="96" spans="1:16" s="3" customFormat="1" ht="21.75" customHeight="1">
      <c r="A96" s="3" t="str">
        <f>A1</f>
        <v>บริษัท โปรเอ็น คอร์ป จำกัด (มหาชน)</v>
      </c>
      <c r="H96" s="69"/>
      <c r="I96" s="69"/>
      <c r="J96" s="70"/>
      <c r="K96" s="70"/>
      <c r="L96" s="70"/>
      <c r="M96" s="70"/>
      <c r="N96" s="71"/>
      <c r="O96" s="71"/>
      <c r="P96" s="71"/>
    </row>
    <row r="97" spans="1:16" s="3" customFormat="1" ht="21.75" customHeight="1">
      <c r="A97" s="3" t="s">
        <v>36</v>
      </c>
      <c r="H97" s="69"/>
      <c r="I97" s="69"/>
      <c r="J97" s="70"/>
      <c r="K97" s="70"/>
      <c r="L97" s="70"/>
      <c r="M97" s="70"/>
      <c r="N97" s="71"/>
      <c r="O97" s="71"/>
      <c r="P97" s="71"/>
    </row>
    <row r="98" spans="1:16" s="3" customFormat="1" ht="21.75" customHeight="1">
      <c r="A98" s="4" t="str">
        <f>A51</f>
        <v>ณ วันที่ 31 ธันวาคม พ.ศ. 2567</v>
      </c>
      <c r="B98" s="5"/>
      <c r="C98" s="5"/>
      <c r="D98" s="5"/>
      <c r="E98" s="5"/>
      <c r="F98" s="5"/>
      <c r="G98" s="5"/>
      <c r="H98" s="72"/>
      <c r="I98" s="72"/>
      <c r="J98" s="153"/>
      <c r="K98" s="153"/>
      <c r="L98" s="153"/>
      <c r="M98" s="153"/>
      <c r="N98" s="73"/>
      <c r="O98" s="73"/>
      <c r="P98" s="73"/>
    </row>
    <row r="99" spans="1:16" s="3" customFormat="1" ht="21" customHeight="1">
      <c r="H99" s="69"/>
      <c r="I99" s="69"/>
      <c r="J99" s="70"/>
      <c r="K99" s="70"/>
      <c r="L99" s="70"/>
      <c r="M99" s="70"/>
      <c r="N99" s="71"/>
      <c r="O99" s="71"/>
      <c r="P99" s="71"/>
    </row>
    <row r="100" spans="1:16" s="3" customFormat="1" ht="21" customHeight="1">
      <c r="H100" s="69"/>
      <c r="I100" s="69"/>
      <c r="J100" s="158" t="s">
        <v>3</v>
      </c>
      <c r="K100" s="158"/>
      <c r="L100" s="158"/>
      <c r="M100" s="74"/>
      <c r="N100" s="158" t="s">
        <v>4</v>
      </c>
      <c r="O100" s="158"/>
      <c r="P100" s="158"/>
    </row>
    <row r="101" spans="1:16" s="3" customFormat="1" ht="21" customHeight="1">
      <c r="H101" s="69"/>
      <c r="I101" s="69"/>
      <c r="J101" s="71" t="s">
        <v>5</v>
      </c>
      <c r="K101" s="70"/>
      <c r="L101" s="71" t="s">
        <v>6</v>
      </c>
      <c r="M101" s="71"/>
      <c r="N101" s="71" t="s">
        <v>5</v>
      </c>
      <c r="O101" s="70"/>
      <c r="P101" s="71" t="s">
        <v>6</v>
      </c>
    </row>
    <row r="102" spans="1:16" s="3" customFormat="1" ht="21" customHeight="1">
      <c r="H102" s="72" t="s">
        <v>7</v>
      </c>
      <c r="I102" s="69"/>
      <c r="J102" s="73" t="s">
        <v>8</v>
      </c>
      <c r="K102" s="70"/>
      <c r="L102" s="73" t="s">
        <v>8</v>
      </c>
      <c r="M102" s="71"/>
      <c r="N102" s="73" t="s">
        <v>8</v>
      </c>
      <c r="O102" s="70"/>
      <c r="P102" s="73" t="s">
        <v>8</v>
      </c>
    </row>
    <row r="103" spans="1:16" s="3" customFormat="1" ht="8.1" customHeight="1">
      <c r="H103" s="69"/>
      <c r="I103" s="69"/>
      <c r="J103" s="71"/>
      <c r="K103" s="70"/>
      <c r="L103" s="71"/>
      <c r="M103" s="71"/>
      <c r="N103" s="71"/>
      <c r="O103" s="70"/>
      <c r="P103" s="71"/>
    </row>
    <row r="104" spans="1:16" ht="21" customHeight="1">
      <c r="A104" s="3" t="s">
        <v>58</v>
      </c>
    </row>
    <row r="105" spans="1:16" ht="8.1" customHeight="1">
      <c r="A105" s="3"/>
    </row>
    <row r="106" spans="1:16" ht="21" customHeight="1">
      <c r="A106" s="3" t="s">
        <v>59</v>
      </c>
    </row>
    <row r="107" spans="1:16" ht="8.1" customHeight="1">
      <c r="A107" s="3"/>
    </row>
    <row r="108" spans="1:16" ht="21" customHeight="1">
      <c r="A108" s="2" t="s">
        <v>60</v>
      </c>
      <c r="H108" s="81">
        <v>26</v>
      </c>
      <c r="O108" s="71"/>
    </row>
    <row r="109" spans="1:16" ht="21" customHeight="1">
      <c r="B109" s="15" t="s">
        <v>61</v>
      </c>
      <c r="C109" s="15"/>
      <c r="D109" s="15"/>
      <c r="E109" s="15"/>
      <c r="F109" s="15"/>
      <c r="G109" s="15"/>
      <c r="H109" s="81"/>
      <c r="O109" s="71"/>
    </row>
    <row r="110" spans="1:16" ht="21" customHeight="1">
      <c r="B110" s="15"/>
      <c r="C110" s="15" t="s">
        <v>62</v>
      </c>
      <c r="D110" s="15"/>
      <c r="E110" s="15"/>
      <c r="F110" s="15"/>
      <c r="G110" s="15"/>
      <c r="H110" s="81"/>
      <c r="O110" s="71"/>
    </row>
    <row r="111" spans="1:16" ht="21" customHeight="1">
      <c r="B111" s="15"/>
      <c r="C111" s="15"/>
      <c r="D111" s="15" t="s">
        <v>63</v>
      </c>
      <c r="E111" s="15"/>
      <c r="F111" s="15"/>
      <c r="G111" s="15"/>
      <c r="H111" s="81"/>
      <c r="O111" s="71"/>
    </row>
    <row r="112" spans="1:16" ht="21" customHeight="1">
      <c r="B112" s="15"/>
      <c r="C112" s="15" t="s">
        <v>64</v>
      </c>
      <c r="D112" s="15"/>
      <c r="E112" s="15"/>
      <c r="F112" s="15"/>
      <c r="G112" s="15"/>
      <c r="N112" s="75"/>
      <c r="O112" s="75"/>
      <c r="P112" s="75"/>
    </row>
    <row r="113" spans="1:16" ht="21" customHeight="1">
      <c r="B113" s="15"/>
      <c r="C113" s="15"/>
      <c r="D113" s="15" t="s">
        <v>65</v>
      </c>
      <c r="E113" s="15"/>
      <c r="F113" s="15"/>
      <c r="G113" s="15"/>
      <c r="J113" s="82"/>
      <c r="K113" s="82"/>
      <c r="L113" s="82"/>
      <c r="M113" s="82"/>
      <c r="N113" s="82"/>
      <c r="O113" s="82"/>
      <c r="P113" s="82"/>
    </row>
    <row r="114" spans="1:16" ht="21" customHeight="1" thickBot="1">
      <c r="B114" s="15"/>
      <c r="C114" s="15"/>
      <c r="D114" s="15"/>
      <c r="E114" s="15" t="s">
        <v>66</v>
      </c>
      <c r="F114" s="15"/>
      <c r="G114" s="15"/>
      <c r="H114" s="81"/>
      <c r="J114" s="150">
        <v>482863724.5</v>
      </c>
      <c r="K114" s="82"/>
      <c r="L114" s="150">
        <v>237000000</v>
      </c>
      <c r="M114" s="82"/>
      <c r="N114" s="150">
        <v>482863724.5</v>
      </c>
      <c r="O114" s="82"/>
      <c r="P114" s="150">
        <v>237000000</v>
      </c>
    </row>
    <row r="115" spans="1:16" ht="8.1" customHeight="1" thickTop="1">
      <c r="H115" s="66">
        <v>0</v>
      </c>
      <c r="J115" s="82"/>
      <c r="L115" s="82"/>
      <c r="M115" s="82"/>
      <c r="N115" s="82"/>
      <c r="O115" s="71"/>
      <c r="P115" s="82"/>
    </row>
    <row r="116" spans="1:16" ht="21" customHeight="1">
      <c r="B116" s="15" t="s">
        <v>67</v>
      </c>
      <c r="C116" s="15"/>
      <c r="D116" s="15"/>
      <c r="E116" s="15"/>
      <c r="F116" s="15"/>
      <c r="G116" s="15"/>
      <c r="H116" s="66">
        <v>0</v>
      </c>
      <c r="J116" s="75"/>
      <c r="L116" s="75"/>
      <c r="M116" s="75"/>
      <c r="N116" s="75"/>
      <c r="O116" s="75"/>
      <c r="P116" s="75"/>
    </row>
    <row r="117" spans="1:16" ht="21" customHeight="1">
      <c r="B117" s="15"/>
      <c r="C117" s="15" t="s">
        <v>68</v>
      </c>
      <c r="D117" s="15"/>
      <c r="E117" s="15"/>
      <c r="F117" s="15"/>
      <c r="G117" s="15"/>
      <c r="N117" s="82"/>
      <c r="O117" s="71"/>
      <c r="P117" s="82"/>
    </row>
    <row r="118" spans="1:16" ht="21" customHeight="1">
      <c r="B118" s="15"/>
      <c r="C118" s="15"/>
      <c r="D118" s="15" t="s">
        <v>69</v>
      </c>
      <c r="E118" s="15"/>
      <c r="F118" s="15"/>
      <c r="G118" s="15"/>
      <c r="N118" s="82"/>
      <c r="O118" s="71"/>
      <c r="P118" s="82"/>
    </row>
    <row r="119" spans="1:16" ht="21" customHeight="1">
      <c r="B119" s="15"/>
      <c r="C119" s="15" t="s">
        <v>70</v>
      </c>
      <c r="D119" s="15"/>
      <c r="E119" s="15"/>
      <c r="F119" s="15"/>
      <c r="G119" s="15"/>
      <c r="N119" s="82"/>
      <c r="O119" s="71"/>
      <c r="P119" s="82"/>
    </row>
    <row r="120" spans="1:16" ht="21" customHeight="1">
      <c r="B120" s="15"/>
      <c r="C120" s="15"/>
      <c r="D120" s="15" t="s">
        <v>71</v>
      </c>
      <c r="E120" s="15"/>
      <c r="F120" s="15"/>
      <c r="G120" s="15"/>
      <c r="N120" s="82"/>
      <c r="O120" s="71"/>
      <c r="P120" s="82"/>
    </row>
    <row r="121" spans="1:16" ht="21" customHeight="1">
      <c r="B121" s="15"/>
      <c r="C121" s="15"/>
      <c r="D121" s="15"/>
      <c r="E121" s="15" t="s">
        <v>72</v>
      </c>
      <c r="F121" s="15"/>
      <c r="G121" s="15"/>
      <c r="J121" s="82">
        <v>196284035</v>
      </c>
      <c r="K121" s="82"/>
      <c r="L121" s="82">
        <v>173158750</v>
      </c>
      <c r="M121" s="82"/>
      <c r="N121" s="82">
        <v>196284035</v>
      </c>
      <c r="O121" s="82"/>
      <c r="P121" s="82">
        <v>173158750</v>
      </c>
    </row>
    <row r="122" spans="1:16" ht="21" customHeight="1">
      <c r="A122" s="15" t="s">
        <v>73</v>
      </c>
      <c r="C122" s="15"/>
      <c r="D122" s="15"/>
      <c r="E122" s="15"/>
      <c r="F122" s="15"/>
      <c r="G122" s="15"/>
      <c r="H122" s="66">
        <v>26</v>
      </c>
      <c r="J122" s="82">
        <v>344125113</v>
      </c>
      <c r="K122" s="82"/>
      <c r="L122" s="82">
        <v>322716550</v>
      </c>
      <c r="M122" s="82"/>
      <c r="N122" s="82">
        <v>344125113</v>
      </c>
      <c r="O122" s="82"/>
      <c r="P122" s="82">
        <v>322716550</v>
      </c>
    </row>
    <row r="123" spans="1:16" ht="21" customHeight="1">
      <c r="A123" s="15" t="s">
        <v>74</v>
      </c>
      <c r="B123" s="17"/>
      <c r="J123" s="83">
        <v>1175732</v>
      </c>
      <c r="K123" s="83"/>
      <c r="L123" s="83">
        <v>1175732</v>
      </c>
      <c r="M123" s="83"/>
      <c r="N123" s="83">
        <v>0</v>
      </c>
      <c r="O123" s="83"/>
      <c r="P123" s="83">
        <v>0</v>
      </c>
    </row>
    <row r="124" spans="1:16" ht="21" customHeight="1">
      <c r="A124" s="15" t="s">
        <v>75</v>
      </c>
      <c r="B124" s="17"/>
      <c r="J124" s="83">
        <v>-1502</v>
      </c>
      <c r="K124" s="83"/>
      <c r="L124" s="83">
        <v>-1502</v>
      </c>
      <c r="M124" s="83"/>
      <c r="N124" s="83">
        <v>0</v>
      </c>
      <c r="O124" s="83"/>
      <c r="P124" s="83">
        <v>0</v>
      </c>
    </row>
    <row r="125" spans="1:16" ht="21" customHeight="1">
      <c r="A125" s="2" t="s">
        <v>76</v>
      </c>
      <c r="J125" s="83"/>
      <c r="K125" s="83"/>
      <c r="L125" s="83"/>
      <c r="M125" s="83"/>
      <c r="N125" s="83"/>
      <c r="O125" s="83"/>
      <c r="P125" s="83"/>
    </row>
    <row r="126" spans="1:16" ht="21" customHeight="1">
      <c r="A126" s="3"/>
      <c r="B126" s="2" t="s">
        <v>77</v>
      </c>
      <c r="H126" s="66">
        <v>27</v>
      </c>
      <c r="J126" s="83">
        <v>15794000</v>
      </c>
      <c r="K126" s="83"/>
      <c r="L126" s="83">
        <v>12090000</v>
      </c>
      <c r="M126" s="83"/>
      <c r="N126" s="83">
        <v>15794000</v>
      </c>
      <c r="O126" s="83"/>
      <c r="P126" s="83">
        <v>12090000</v>
      </c>
    </row>
    <row r="127" spans="1:16" ht="21" customHeight="1">
      <c r="A127" s="3"/>
      <c r="B127" s="2" t="s">
        <v>78</v>
      </c>
      <c r="J127" s="84">
        <v>22412031</v>
      </c>
      <c r="K127" s="83"/>
      <c r="L127" s="84">
        <v>48380787</v>
      </c>
      <c r="M127" s="83"/>
      <c r="N127" s="84">
        <v>90311847</v>
      </c>
      <c r="O127" s="83"/>
      <c r="P127" s="84">
        <v>73797710</v>
      </c>
    </row>
    <row r="128" spans="1:16" ht="8.1" customHeight="1">
      <c r="E128" s="6"/>
      <c r="J128" s="75"/>
      <c r="K128" s="75"/>
      <c r="L128" s="75"/>
      <c r="M128" s="75"/>
      <c r="N128" s="75"/>
      <c r="O128" s="75"/>
      <c r="P128" s="75"/>
    </row>
    <row r="129" spans="1:16" ht="21" customHeight="1">
      <c r="A129" s="2" t="s">
        <v>79</v>
      </c>
      <c r="J129" s="83">
        <f>SUM(J121:J127)</f>
        <v>579789409</v>
      </c>
      <c r="K129" s="83"/>
      <c r="L129" s="83">
        <f>SUM(L121:L127)</f>
        <v>557520317</v>
      </c>
      <c r="M129" s="83"/>
      <c r="N129" s="83">
        <f>+SUM(N121:N127)</f>
        <v>646514995</v>
      </c>
      <c r="O129" s="83"/>
      <c r="P129" s="83">
        <f>+SUM(P121:P127)</f>
        <v>581763010</v>
      </c>
    </row>
    <row r="130" spans="1:16" ht="21" customHeight="1">
      <c r="A130" s="2" t="s">
        <v>80</v>
      </c>
      <c r="J130" s="84">
        <v>34518</v>
      </c>
      <c r="K130" s="83"/>
      <c r="L130" s="84">
        <v>1781817</v>
      </c>
      <c r="M130" s="83"/>
      <c r="N130" s="84">
        <v>0</v>
      </c>
      <c r="O130" s="83"/>
      <c r="P130" s="84">
        <v>0</v>
      </c>
    </row>
    <row r="131" spans="1:16" ht="8.1" customHeight="1">
      <c r="E131" s="6"/>
      <c r="J131" s="75"/>
      <c r="K131" s="75"/>
      <c r="L131" s="75"/>
      <c r="M131" s="75"/>
      <c r="N131" s="75"/>
      <c r="O131" s="75"/>
      <c r="P131" s="75"/>
    </row>
    <row r="132" spans="1:16" ht="21" customHeight="1">
      <c r="A132" s="3" t="s">
        <v>81</v>
      </c>
      <c r="J132" s="84">
        <f>+SUM(J129:J130)</f>
        <v>579823927</v>
      </c>
      <c r="K132" s="83"/>
      <c r="L132" s="84">
        <f>+SUM(L129:L130)</f>
        <v>559302134</v>
      </c>
      <c r="M132" s="83"/>
      <c r="N132" s="84">
        <f>+SUM(N129:N130)</f>
        <v>646514995</v>
      </c>
      <c r="O132" s="83"/>
      <c r="P132" s="84">
        <f>+SUM(P129:P130)</f>
        <v>581763010</v>
      </c>
    </row>
    <row r="133" spans="1:16" ht="8.1" customHeight="1">
      <c r="E133" s="6"/>
      <c r="J133" s="75"/>
      <c r="K133" s="75"/>
      <c r="L133" s="75"/>
      <c r="M133" s="75"/>
      <c r="N133" s="75"/>
      <c r="O133" s="75"/>
      <c r="P133" s="75"/>
    </row>
    <row r="134" spans="1:16" ht="21" customHeight="1" thickBot="1">
      <c r="A134" s="3" t="s">
        <v>82</v>
      </c>
      <c r="J134" s="85">
        <f>SUM(J132,J85)</f>
        <v>1470413160</v>
      </c>
      <c r="K134" s="75"/>
      <c r="L134" s="85">
        <f>SUM(L132,L85)</f>
        <v>1801129253</v>
      </c>
      <c r="M134" s="75"/>
      <c r="N134" s="85">
        <f>SUM(N132,N85)</f>
        <v>1371035580</v>
      </c>
      <c r="O134" s="75"/>
      <c r="P134" s="85">
        <f>SUM(P132,P85)</f>
        <v>1689010081</v>
      </c>
    </row>
    <row r="135" spans="1:16" ht="21" customHeight="1" thickTop="1">
      <c r="A135" s="3"/>
      <c r="J135" s="75"/>
      <c r="K135" s="75"/>
      <c r="L135" s="75"/>
      <c r="M135" s="75"/>
      <c r="N135" s="75"/>
      <c r="O135" s="75"/>
      <c r="P135" s="75"/>
    </row>
    <row r="136" spans="1:16" ht="21" customHeight="1">
      <c r="A136" s="3"/>
      <c r="J136" s="75"/>
      <c r="K136" s="75"/>
      <c r="L136" s="75"/>
      <c r="M136" s="75"/>
      <c r="N136" s="75"/>
      <c r="O136" s="75"/>
      <c r="P136" s="75"/>
    </row>
    <row r="137" spans="1:16" ht="26.25" customHeight="1">
      <c r="A137" s="3"/>
      <c r="J137" s="75"/>
      <c r="K137" s="75"/>
      <c r="L137" s="75"/>
      <c r="M137" s="75"/>
      <c r="N137" s="75"/>
      <c r="O137" s="75"/>
      <c r="P137" s="75"/>
    </row>
    <row r="138" spans="1:16" ht="19.5" customHeight="1">
      <c r="A138" s="3"/>
      <c r="J138" s="75"/>
      <c r="K138" s="75"/>
      <c r="L138" s="75"/>
      <c r="M138" s="75"/>
      <c r="N138" s="75"/>
      <c r="O138" s="75"/>
      <c r="P138" s="75"/>
    </row>
    <row r="139" spans="1:16" ht="19.5" customHeight="1">
      <c r="A139" s="3"/>
      <c r="J139" s="75"/>
      <c r="K139" s="75"/>
      <c r="L139" s="75"/>
      <c r="M139" s="75"/>
      <c r="N139" s="75"/>
      <c r="O139" s="75"/>
      <c r="P139" s="75"/>
    </row>
    <row r="140" spans="1:16" ht="21" customHeight="1">
      <c r="A140" s="159" t="s">
        <v>34</v>
      </c>
      <c r="B140" s="159"/>
      <c r="C140" s="159"/>
      <c r="D140" s="159"/>
      <c r="E140" s="159"/>
      <c r="F140" s="159"/>
      <c r="G140" s="159"/>
      <c r="H140" s="159"/>
      <c r="I140" s="159"/>
      <c r="J140" s="159"/>
      <c r="K140" s="159"/>
      <c r="L140" s="159"/>
      <c r="M140" s="159"/>
      <c r="N140" s="159"/>
      <c r="O140" s="159"/>
      <c r="P140" s="159"/>
    </row>
    <row r="141" spans="1:16" ht="21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</row>
    <row r="142" spans="1:16" ht="22.35" customHeight="1">
      <c r="A142" s="8" t="str">
        <f>A95</f>
        <v>หมายเหตุประกอบงบการเงินรวมและงบการเงินเฉพาะกิจการเป็นส่วนหนึ่งของงบการเงินนี้</v>
      </c>
      <c r="B142" s="8"/>
      <c r="C142" s="8"/>
      <c r="D142" s="8"/>
      <c r="E142" s="8"/>
      <c r="F142" s="8"/>
      <c r="G142" s="8"/>
      <c r="H142" s="8"/>
      <c r="I142" s="8"/>
      <c r="J142" s="78"/>
      <c r="K142" s="78"/>
      <c r="L142" s="78"/>
      <c r="M142" s="78"/>
      <c r="N142" s="78"/>
      <c r="O142" s="78"/>
      <c r="P142" s="78"/>
    </row>
  </sheetData>
  <mergeCells count="9">
    <mergeCell ref="J100:L100"/>
    <mergeCell ref="N100:P100"/>
    <mergeCell ref="A140:P140"/>
    <mergeCell ref="J5:L5"/>
    <mergeCell ref="N5:P5"/>
    <mergeCell ref="A46:P46"/>
    <mergeCell ref="J53:L53"/>
    <mergeCell ref="N53:P53"/>
    <mergeCell ref="A93:P93"/>
  </mergeCells>
  <pageMargins left="0.8" right="0.5" top="0.5" bottom="0.6" header="0.49" footer="0.4"/>
  <pageSetup paperSize="9" scale="90" firstPageNumber="6" fitToHeight="0" orientation="portrait" useFirstPageNumber="1" horizontalDpi="1200" verticalDpi="1200" r:id="rId1"/>
  <headerFooter>
    <oddFooter>&amp;R&amp;"Browallia New,Regular"&amp;13&amp;P</oddFooter>
  </headerFooter>
  <rowBreaks count="2" manualBreakCount="2">
    <brk id="48" max="15" man="1"/>
    <brk id="9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9DC87-13B3-4A0F-AA0C-11DF405E8FF3}">
  <dimension ref="A1:P107"/>
  <sheetViews>
    <sheetView topLeftCell="A19" zoomScaleNormal="100" zoomScaleSheetLayoutView="90" workbookViewId="0">
      <selection activeCell="G27" sqref="G27"/>
    </sheetView>
  </sheetViews>
  <sheetFormatPr defaultColWidth="9.140625" defaultRowHeight="21.75" customHeight="1"/>
  <cols>
    <col min="1" max="6" width="1.5703125" style="19" customWidth="1"/>
    <col min="7" max="7" width="36.28515625" style="19" customWidth="1"/>
    <col min="8" max="8" width="8.7109375" style="92" customWidth="1"/>
    <col min="9" max="9" width="0.85546875" style="92" customWidth="1"/>
    <col min="10" max="10" width="12.7109375" style="92" customWidth="1"/>
    <col min="11" max="11" width="0.85546875" style="92" customWidth="1"/>
    <col min="12" max="12" width="12.7109375" style="92" customWidth="1"/>
    <col min="13" max="13" width="0.85546875" style="92" customWidth="1"/>
    <col min="14" max="14" width="12.7109375" style="94" customWidth="1"/>
    <col min="15" max="15" width="0.85546875" style="101" customWidth="1"/>
    <col min="16" max="16" width="12.7109375" style="94" customWidth="1"/>
    <col min="17" max="16384" width="9.140625" style="19"/>
  </cols>
  <sheetData>
    <row r="1" spans="1:16" ht="17.45" customHeight="1">
      <c r="A1" s="18" t="s">
        <v>0</v>
      </c>
      <c r="B1" s="18"/>
      <c r="C1" s="18"/>
      <c r="D1" s="18"/>
      <c r="E1" s="18"/>
      <c r="F1" s="18"/>
      <c r="G1" s="18"/>
      <c r="H1" s="86"/>
      <c r="I1" s="86"/>
      <c r="J1" s="86"/>
      <c r="K1" s="86"/>
      <c r="L1" s="86"/>
      <c r="M1" s="86"/>
      <c r="N1" s="87"/>
      <c r="O1" s="88"/>
      <c r="P1" s="87"/>
    </row>
    <row r="2" spans="1:16" ht="17.45" customHeight="1">
      <c r="A2" s="18" t="s">
        <v>83</v>
      </c>
      <c r="B2" s="18"/>
      <c r="C2" s="18"/>
      <c r="D2" s="18"/>
      <c r="E2" s="18"/>
      <c r="F2" s="18"/>
      <c r="G2" s="18"/>
      <c r="H2" s="86"/>
      <c r="I2" s="86"/>
      <c r="J2" s="86"/>
      <c r="K2" s="86"/>
      <c r="L2" s="86"/>
      <c r="M2" s="86"/>
      <c r="N2" s="87"/>
      <c r="O2" s="88"/>
      <c r="P2" s="87"/>
    </row>
    <row r="3" spans="1:16" ht="17.45" customHeight="1">
      <c r="A3" s="20" t="s">
        <v>84</v>
      </c>
      <c r="B3" s="21"/>
      <c r="C3" s="21"/>
      <c r="D3" s="21"/>
      <c r="E3" s="21"/>
      <c r="F3" s="21"/>
      <c r="G3" s="21"/>
      <c r="H3" s="89"/>
      <c r="I3" s="89"/>
      <c r="J3" s="89"/>
      <c r="K3" s="89"/>
      <c r="L3" s="89"/>
      <c r="M3" s="89"/>
      <c r="N3" s="90"/>
      <c r="O3" s="91"/>
      <c r="P3" s="90"/>
    </row>
    <row r="4" spans="1:16" ht="12.95" customHeight="1">
      <c r="A4" s="22"/>
      <c r="B4" s="18"/>
      <c r="C4" s="18"/>
      <c r="D4" s="18"/>
      <c r="E4" s="18"/>
      <c r="F4" s="18"/>
      <c r="G4" s="18"/>
      <c r="H4" s="86"/>
      <c r="I4" s="86"/>
      <c r="J4" s="86"/>
      <c r="K4" s="86"/>
      <c r="L4" s="86"/>
      <c r="M4" s="86"/>
      <c r="N4" s="87"/>
      <c r="O4" s="88"/>
      <c r="P4" s="87"/>
    </row>
    <row r="5" spans="1:16" ht="18" customHeight="1">
      <c r="A5" s="3"/>
      <c r="B5" s="3"/>
      <c r="C5" s="3"/>
      <c r="D5" s="3"/>
      <c r="E5" s="3"/>
      <c r="F5" s="3"/>
      <c r="G5" s="3"/>
      <c r="H5" s="69"/>
      <c r="I5" s="69"/>
      <c r="J5" s="158" t="s">
        <v>3</v>
      </c>
      <c r="K5" s="158"/>
      <c r="L5" s="158"/>
      <c r="M5" s="69"/>
      <c r="N5" s="158" t="s">
        <v>4</v>
      </c>
      <c r="O5" s="158"/>
      <c r="P5" s="158"/>
    </row>
    <row r="6" spans="1:16" ht="18" customHeight="1">
      <c r="A6" s="18"/>
      <c r="B6" s="18"/>
      <c r="C6" s="18"/>
      <c r="D6" s="18"/>
      <c r="E6" s="18"/>
      <c r="F6" s="18"/>
      <c r="G6" s="18"/>
      <c r="I6" s="86"/>
      <c r="J6" s="71" t="s">
        <v>5</v>
      </c>
      <c r="K6" s="69"/>
      <c r="L6" s="71" t="s">
        <v>6</v>
      </c>
      <c r="M6" s="71"/>
      <c r="N6" s="71" t="s">
        <v>5</v>
      </c>
      <c r="O6" s="69"/>
      <c r="P6" s="71" t="s">
        <v>6</v>
      </c>
    </row>
    <row r="7" spans="1:16" ht="18" customHeight="1">
      <c r="A7" s="18"/>
      <c r="B7" s="18"/>
      <c r="C7" s="18"/>
      <c r="D7" s="18"/>
      <c r="E7" s="18"/>
      <c r="F7" s="18"/>
      <c r="G7" s="18"/>
      <c r="H7" s="89" t="s">
        <v>7</v>
      </c>
      <c r="I7" s="86"/>
      <c r="J7" s="90" t="s">
        <v>8</v>
      </c>
      <c r="K7" s="86"/>
      <c r="L7" s="90" t="s">
        <v>8</v>
      </c>
      <c r="M7" s="87"/>
      <c r="N7" s="90" t="s">
        <v>8</v>
      </c>
      <c r="O7" s="87"/>
      <c r="P7" s="90" t="s">
        <v>8</v>
      </c>
    </row>
    <row r="8" spans="1:16" ht="5.0999999999999996" customHeight="1">
      <c r="A8" s="18"/>
      <c r="B8" s="18"/>
      <c r="C8" s="18"/>
      <c r="D8" s="18"/>
      <c r="E8" s="18"/>
      <c r="F8" s="18"/>
      <c r="G8" s="18"/>
      <c r="H8" s="86"/>
      <c r="I8" s="86"/>
      <c r="J8" s="87"/>
      <c r="K8" s="86"/>
      <c r="L8" s="87"/>
      <c r="M8" s="87"/>
      <c r="N8" s="87"/>
      <c r="O8" s="87"/>
      <c r="P8" s="87"/>
    </row>
    <row r="9" spans="1:16" ht="18" customHeight="1">
      <c r="A9" s="18" t="s">
        <v>85</v>
      </c>
      <c r="B9" s="18"/>
      <c r="C9" s="18"/>
      <c r="D9" s="18"/>
      <c r="E9" s="18"/>
      <c r="F9" s="18"/>
      <c r="G9" s="18"/>
      <c r="H9" s="92">
        <v>8</v>
      </c>
      <c r="I9" s="86"/>
      <c r="J9" s="86"/>
      <c r="K9" s="86"/>
      <c r="L9" s="86"/>
      <c r="M9" s="86"/>
      <c r="N9" s="87"/>
      <c r="O9" s="93"/>
      <c r="P9" s="87"/>
    </row>
    <row r="10" spans="1:16" ht="5.0999999999999996" customHeight="1">
      <c r="A10" s="18"/>
      <c r="B10" s="18"/>
      <c r="C10" s="18"/>
      <c r="D10" s="18"/>
      <c r="E10" s="18"/>
      <c r="F10" s="18"/>
      <c r="G10" s="18"/>
      <c r="H10" s="86"/>
      <c r="I10" s="86"/>
      <c r="J10" s="86"/>
      <c r="K10" s="86"/>
      <c r="L10" s="86"/>
      <c r="M10" s="86"/>
      <c r="N10" s="87"/>
      <c r="O10" s="93"/>
      <c r="P10" s="87"/>
    </row>
    <row r="11" spans="1:16" ht="18" customHeight="1">
      <c r="A11" s="19" t="s">
        <v>86</v>
      </c>
      <c r="J11" s="94">
        <v>71219588</v>
      </c>
      <c r="L11" s="94">
        <v>149877206</v>
      </c>
      <c r="M11" s="94"/>
      <c r="N11" s="94">
        <v>49459897</v>
      </c>
      <c r="O11" s="94"/>
      <c r="P11" s="94">
        <v>55581256</v>
      </c>
    </row>
    <row r="12" spans="1:16" ht="18" customHeight="1">
      <c r="A12" s="19" t="s">
        <v>87</v>
      </c>
      <c r="J12" s="94">
        <v>353135966</v>
      </c>
      <c r="L12" s="94">
        <v>392937952</v>
      </c>
      <c r="M12" s="94"/>
      <c r="N12" s="94">
        <v>321671081</v>
      </c>
      <c r="O12" s="94"/>
      <c r="P12" s="94">
        <v>355563381</v>
      </c>
    </row>
    <row r="13" spans="1:16" ht="18" customHeight="1">
      <c r="A13" s="19" t="s">
        <v>88</v>
      </c>
      <c r="J13" s="95">
        <v>283446006</v>
      </c>
      <c r="L13" s="95">
        <v>220500677</v>
      </c>
      <c r="M13" s="86"/>
      <c r="N13" s="95">
        <v>31512949</v>
      </c>
      <c r="O13" s="96"/>
      <c r="P13" s="95">
        <v>88752818</v>
      </c>
    </row>
    <row r="14" spans="1:16" ht="5.0999999999999996" customHeight="1">
      <c r="J14" s="94"/>
      <c r="L14" s="94"/>
      <c r="M14" s="86"/>
      <c r="O14" s="96"/>
    </row>
    <row r="15" spans="1:16" ht="18" customHeight="1">
      <c r="A15" s="18" t="s">
        <v>89</v>
      </c>
      <c r="B15" s="18"/>
      <c r="C15" s="18"/>
      <c r="D15" s="18"/>
      <c r="E15" s="18"/>
      <c r="F15" s="18"/>
      <c r="G15" s="18"/>
      <c r="H15" s="86"/>
      <c r="I15" s="86"/>
      <c r="J15" s="95">
        <f>SUM(J11:J13)</f>
        <v>707801560</v>
      </c>
      <c r="K15" s="86"/>
      <c r="L15" s="95">
        <f>SUM(L11:L13)</f>
        <v>763315835</v>
      </c>
      <c r="M15" s="86"/>
      <c r="N15" s="95">
        <f>SUM(N11:N13)</f>
        <v>402643927</v>
      </c>
      <c r="O15" s="94"/>
      <c r="P15" s="95">
        <f>SUM(P11:P13)</f>
        <v>499897455</v>
      </c>
    </row>
    <row r="16" spans="1:16" ht="12.95" customHeight="1">
      <c r="J16" s="97"/>
      <c r="L16" s="97"/>
      <c r="N16" s="97"/>
      <c r="O16" s="98"/>
      <c r="P16" s="97"/>
    </row>
    <row r="17" spans="1:16" ht="18" customHeight="1">
      <c r="A17" s="18" t="s">
        <v>90</v>
      </c>
      <c r="B17" s="18"/>
      <c r="C17" s="18"/>
      <c r="D17" s="18"/>
      <c r="E17" s="18"/>
      <c r="F17" s="18"/>
      <c r="G17" s="18"/>
      <c r="H17" s="86"/>
      <c r="I17" s="86"/>
      <c r="J17" s="94"/>
      <c r="K17" s="86"/>
      <c r="L17" s="94"/>
      <c r="M17" s="86"/>
      <c r="O17" s="96"/>
    </row>
    <row r="18" spans="1:16" ht="5.0999999999999996" customHeight="1">
      <c r="A18" s="18"/>
      <c r="B18" s="18"/>
      <c r="C18" s="18"/>
      <c r="D18" s="18"/>
      <c r="E18" s="18"/>
      <c r="F18" s="18"/>
      <c r="G18" s="18"/>
      <c r="H18" s="86"/>
      <c r="I18" s="86"/>
      <c r="J18" s="94"/>
      <c r="K18" s="86"/>
      <c r="L18" s="94"/>
      <c r="M18" s="86"/>
      <c r="O18" s="96"/>
    </row>
    <row r="19" spans="1:16" ht="18" customHeight="1">
      <c r="A19" s="19" t="s">
        <v>91</v>
      </c>
      <c r="J19" s="94">
        <v>-63065049</v>
      </c>
      <c r="L19" s="94">
        <v>-132176104</v>
      </c>
      <c r="M19" s="94"/>
      <c r="N19" s="94">
        <v>-44507528</v>
      </c>
      <c r="O19" s="94"/>
      <c r="P19" s="94">
        <v>-47384905</v>
      </c>
    </row>
    <row r="20" spans="1:16" ht="18" customHeight="1">
      <c r="A20" s="19" t="s">
        <v>92</v>
      </c>
      <c r="J20" s="94">
        <v>-246459895</v>
      </c>
      <c r="L20" s="94">
        <v>-271761306</v>
      </c>
      <c r="M20" s="94"/>
      <c r="N20" s="94">
        <v>-226389938</v>
      </c>
      <c r="O20" s="94"/>
      <c r="P20" s="94">
        <v>-247685607</v>
      </c>
    </row>
    <row r="21" spans="1:16" ht="18" customHeight="1">
      <c r="A21" s="19" t="s">
        <v>93</v>
      </c>
      <c r="J21" s="95">
        <v>-266399134</v>
      </c>
      <c r="L21" s="95">
        <v>-199065795</v>
      </c>
      <c r="M21" s="86"/>
      <c r="N21" s="95">
        <v>-35997478</v>
      </c>
      <c r="O21" s="96"/>
      <c r="P21" s="95">
        <v>-86775230</v>
      </c>
    </row>
    <row r="22" spans="1:16" ht="5.0999999999999996" customHeight="1">
      <c r="J22" s="94"/>
      <c r="L22" s="94"/>
      <c r="M22" s="86"/>
      <c r="O22" s="96"/>
    </row>
    <row r="23" spans="1:16" ht="18" customHeight="1">
      <c r="A23" s="18" t="s">
        <v>94</v>
      </c>
      <c r="B23" s="18"/>
      <c r="C23" s="18"/>
      <c r="D23" s="18"/>
      <c r="E23" s="18"/>
      <c r="F23" s="18"/>
      <c r="G23" s="18"/>
      <c r="H23" s="86"/>
      <c r="I23" s="86"/>
      <c r="J23" s="95">
        <f>SUM(J19:J21)</f>
        <v>-575924078</v>
      </c>
      <c r="K23" s="86"/>
      <c r="L23" s="95">
        <f>SUM(L19:L21)</f>
        <v>-603003205</v>
      </c>
      <c r="M23" s="86"/>
      <c r="N23" s="95">
        <f>SUM(N19:N21)</f>
        <v>-306894944</v>
      </c>
      <c r="O23" s="96"/>
      <c r="P23" s="95">
        <f>SUM(P19:P21)</f>
        <v>-381845742</v>
      </c>
    </row>
    <row r="24" spans="1:16" ht="12.95" customHeight="1">
      <c r="J24" s="97"/>
      <c r="L24" s="97"/>
      <c r="N24" s="97"/>
      <c r="O24" s="98"/>
      <c r="P24" s="97"/>
    </row>
    <row r="25" spans="1:16" ht="18" customHeight="1">
      <c r="A25" s="18" t="s">
        <v>95</v>
      </c>
      <c r="B25" s="18"/>
      <c r="C25" s="18"/>
      <c r="D25" s="18"/>
      <c r="E25" s="18"/>
      <c r="F25" s="18"/>
      <c r="G25" s="18"/>
      <c r="H25" s="86"/>
      <c r="I25" s="86"/>
      <c r="J25" s="94">
        <f>J15+J23</f>
        <v>131877482</v>
      </c>
      <c r="K25" s="94"/>
      <c r="L25" s="94">
        <f>L15+L23</f>
        <v>160312630</v>
      </c>
      <c r="M25" s="94"/>
      <c r="N25" s="94">
        <f>N15+N23</f>
        <v>95748983</v>
      </c>
      <c r="O25" s="94"/>
      <c r="P25" s="94">
        <f>P15+P23</f>
        <v>118051713</v>
      </c>
    </row>
    <row r="26" spans="1:16" ht="18" customHeight="1">
      <c r="A26" s="19" t="s">
        <v>96</v>
      </c>
      <c r="B26" s="18"/>
      <c r="H26" s="92">
        <v>30</v>
      </c>
      <c r="J26" s="94">
        <v>8582307</v>
      </c>
      <c r="L26" s="94">
        <v>4250869</v>
      </c>
      <c r="M26" s="94"/>
      <c r="N26" s="94">
        <v>30676099</v>
      </c>
      <c r="O26" s="94"/>
      <c r="P26" s="94">
        <v>17736394</v>
      </c>
    </row>
    <row r="27" spans="1:16" ht="18" customHeight="1">
      <c r="A27" s="19" t="s">
        <v>97</v>
      </c>
      <c r="B27" s="18"/>
      <c r="H27" s="92">
        <v>31</v>
      </c>
      <c r="J27" s="94">
        <v>73196356</v>
      </c>
      <c r="L27" s="94">
        <v>9191638</v>
      </c>
      <c r="M27" s="94"/>
      <c r="N27" s="94">
        <v>88868389</v>
      </c>
      <c r="O27" s="94"/>
      <c r="P27" s="94">
        <v>-507400</v>
      </c>
    </row>
    <row r="28" spans="1:16" ht="18" customHeight="1">
      <c r="A28" s="23" t="s">
        <v>98</v>
      </c>
      <c r="J28" s="94">
        <v>-24260897</v>
      </c>
      <c r="L28" s="94">
        <v>-24124557</v>
      </c>
      <c r="M28" s="94"/>
      <c r="N28" s="94">
        <v>-22198554</v>
      </c>
      <c r="O28" s="94"/>
      <c r="P28" s="94">
        <v>-22718870</v>
      </c>
    </row>
    <row r="29" spans="1:16" ht="18" customHeight="1">
      <c r="A29" s="23" t="s">
        <v>99</v>
      </c>
      <c r="J29" s="94">
        <v>-119516055</v>
      </c>
      <c r="L29" s="94">
        <v>-92103364</v>
      </c>
      <c r="M29" s="94"/>
      <c r="N29" s="94">
        <v>-91311427</v>
      </c>
      <c r="O29" s="94"/>
      <c r="P29" s="94">
        <v>-79518949</v>
      </c>
    </row>
    <row r="30" spans="1:16" ht="18" customHeight="1">
      <c r="A30" s="23" t="s">
        <v>100</v>
      </c>
      <c r="H30" s="92">
        <v>10</v>
      </c>
      <c r="J30" s="94">
        <v>-24915084</v>
      </c>
      <c r="L30" s="94">
        <v>-1831013</v>
      </c>
      <c r="M30" s="94"/>
      <c r="N30" s="94">
        <v>-4207676</v>
      </c>
      <c r="O30" s="94"/>
      <c r="P30" s="94">
        <v>-1954030</v>
      </c>
    </row>
    <row r="31" spans="1:16" ht="18" customHeight="1">
      <c r="A31" s="19" t="s">
        <v>101</v>
      </c>
      <c r="B31" s="18"/>
      <c r="C31" s="18"/>
      <c r="H31" s="92">
        <v>32</v>
      </c>
      <c r="J31" s="94">
        <v>-8457786</v>
      </c>
      <c r="L31" s="94">
        <v>-25511696</v>
      </c>
      <c r="M31" s="94"/>
      <c r="N31" s="94">
        <v>-5944508</v>
      </c>
      <c r="O31" s="94"/>
      <c r="P31" s="94">
        <v>-24727134</v>
      </c>
    </row>
    <row r="32" spans="1:16" ht="18" customHeight="1">
      <c r="A32" s="19" t="s">
        <v>102</v>
      </c>
      <c r="B32" s="18"/>
      <c r="C32" s="18"/>
      <c r="J32" s="95">
        <v>0</v>
      </c>
      <c r="L32" s="95">
        <v>-9699038</v>
      </c>
      <c r="M32" s="94"/>
      <c r="N32" s="95">
        <v>0</v>
      </c>
      <c r="O32" s="94"/>
      <c r="P32" s="95">
        <v>0</v>
      </c>
    </row>
    <row r="33" spans="1:16" ht="5.0999999999999996" customHeight="1">
      <c r="J33" s="97"/>
      <c r="L33" s="97"/>
      <c r="N33" s="82"/>
      <c r="O33" s="98"/>
      <c r="P33" s="82"/>
    </row>
    <row r="34" spans="1:16" ht="18" customHeight="1">
      <c r="A34" s="18" t="s">
        <v>103</v>
      </c>
      <c r="J34" s="94">
        <f>SUM(J25:J32)</f>
        <v>36506323</v>
      </c>
      <c r="L34" s="94">
        <f>SUM(L25:L32)</f>
        <v>20485469</v>
      </c>
      <c r="N34" s="94">
        <f>SUM(N25:N32)</f>
        <v>91631306</v>
      </c>
      <c r="O34" s="96"/>
      <c r="P34" s="94">
        <f>SUM(P25:P32)</f>
        <v>6361724</v>
      </c>
    </row>
    <row r="35" spans="1:16" ht="18" customHeight="1">
      <c r="A35" s="19" t="s">
        <v>104</v>
      </c>
      <c r="G35" s="23"/>
      <c r="H35" s="92">
        <v>34</v>
      </c>
      <c r="J35" s="99">
        <v>-9024932</v>
      </c>
      <c r="L35" s="99">
        <v>-4160993</v>
      </c>
      <c r="N35" s="100">
        <v>-19100913</v>
      </c>
      <c r="P35" s="100">
        <v>-1276528</v>
      </c>
    </row>
    <row r="36" spans="1:16" ht="5.0999999999999996" customHeight="1">
      <c r="B36" s="18"/>
      <c r="J36" s="94"/>
      <c r="L36" s="94"/>
      <c r="O36" s="96"/>
    </row>
    <row r="37" spans="1:16" ht="18" customHeight="1">
      <c r="A37" s="18" t="s">
        <v>105</v>
      </c>
      <c r="B37" s="18"/>
      <c r="J37" s="95">
        <f>SUM(J34:J35)</f>
        <v>27481391</v>
      </c>
      <c r="K37" s="157"/>
      <c r="L37" s="95">
        <f t="shared" ref="K37:P37" si="0">SUM(L34:L35)</f>
        <v>16324476</v>
      </c>
      <c r="M37" s="157"/>
      <c r="N37" s="95">
        <f t="shared" si="0"/>
        <v>72530393</v>
      </c>
      <c r="O37" s="157"/>
      <c r="P37" s="95">
        <f t="shared" si="0"/>
        <v>5085196</v>
      </c>
    </row>
    <row r="38" spans="1:16" ht="12.95" customHeight="1">
      <c r="A38" s="18"/>
      <c r="B38" s="18"/>
      <c r="J38" s="94"/>
      <c r="L38" s="94"/>
      <c r="O38" s="96"/>
    </row>
    <row r="39" spans="1:16" ht="18" customHeight="1">
      <c r="A39" s="24" t="s">
        <v>106</v>
      </c>
      <c r="B39" s="18"/>
      <c r="J39" s="94"/>
      <c r="L39" s="94"/>
      <c r="O39" s="96"/>
    </row>
    <row r="40" spans="1:16" ht="18" customHeight="1">
      <c r="A40" s="25" t="s">
        <v>107</v>
      </c>
      <c r="B40" s="26"/>
      <c r="C40" s="25"/>
      <c r="J40" s="94"/>
      <c r="L40" s="94"/>
      <c r="O40" s="96"/>
    </row>
    <row r="41" spans="1:16" ht="18" customHeight="1">
      <c r="A41" s="25"/>
      <c r="B41" s="25" t="s">
        <v>108</v>
      </c>
      <c r="C41" s="25"/>
      <c r="J41" s="94"/>
      <c r="L41" s="94"/>
      <c r="O41" s="96"/>
    </row>
    <row r="42" spans="1:16" ht="18" customHeight="1">
      <c r="B42" s="25" t="s">
        <v>109</v>
      </c>
      <c r="J42" s="94"/>
      <c r="L42" s="94"/>
      <c r="O42" s="96"/>
    </row>
    <row r="43" spans="1:16" ht="18" customHeight="1">
      <c r="C43" s="19" t="s">
        <v>110</v>
      </c>
      <c r="J43" s="94">
        <v>5496192</v>
      </c>
      <c r="L43" s="94">
        <v>3618112</v>
      </c>
      <c r="N43" s="94">
        <v>4472680</v>
      </c>
      <c r="O43" s="96"/>
      <c r="P43" s="94">
        <v>4010103</v>
      </c>
    </row>
    <row r="44" spans="1:16" ht="18" customHeight="1">
      <c r="B44" s="27" t="s">
        <v>111</v>
      </c>
      <c r="J44" s="94"/>
      <c r="L44" s="94"/>
      <c r="O44" s="96"/>
    </row>
    <row r="45" spans="1:16" ht="18" customHeight="1">
      <c r="B45" s="27"/>
      <c r="C45" s="27" t="s">
        <v>112</v>
      </c>
      <c r="H45" s="92">
        <v>12.2</v>
      </c>
      <c r="J45" s="94">
        <v>-69863000</v>
      </c>
      <c r="L45" s="94">
        <v>0</v>
      </c>
      <c r="N45" s="94">
        <v>-69863000</v>
      </c>
      <c r="O45" s="96"/>
      <c r="P45" s="94">
        <v>0</v>
      </c>
    </row>
    <row r="46" spans="1:16" ht="18" customHeight="1">
      <c r="B46" s="19" t="s">
        <v>113</v>
      </c>
      <c r="J46" s="94"/>
      <c r="L46" s="94"/>
      <c r="O46" s="96"/>
    </row>
    <row r="47" spans="1:16" ht="18" customHeight="1">
      <c r="C47" s="27" t="s">
        <v>114</v>
      </c>
      <c r="H47" s="92">
        <v>21</v>
      </c>
      <c r="J47" s="95">
        <v>12873362</v>
      </c>
      <c r="L47" s="95">
        <v>-723623</v>
      </c>
      <c r="N47" s="95">
        <v>13078064</v>
      </c>
      <c r="O47" s="96"/>
      <c r="P47" s="95">
        <v>-802021</v>
      </c>
    </row>
    <row r="48" spans="1:16" ht="5.0999999999999996" customHeight="1">
      <c r="J48" s="94"/>
      <c r="L48" s="94"/>
      <c r="O48" s="96"/>
    </row>
    <row r="49" spans="1:16" ht="18" customHeight="1">
      <c r="A49" s="19" t="s">
        <v>115</v>
      </c>
      <c r="J49" s="94"/>
      <c r="L49" s="94"/>
      <c r="O49" s="96"/>
    </row>
    <row r="50" spans="1:16" ht="18" customHeight="1">
      <c r="B50" s="19" t="s">
        <v>108</v>
      </c>
      <c r="J50" s="95">
        <f>J43+J47+J45</f>
        <v>-51493446</v>
      </c>
      <c r="L50" s="95">
        <f>L43+L47</f>
        <v>2894489</v>
      </c>
      <c r="N50" s="95">
        <f>N43+N47+N45</f>
        <v>-52312256</v>
      </c>
      <c r="O50" s="96"/>
      <c r="P50" s="95">
        <f>P43+P47</f>
        <v>3208082</v>
      </c>
    </row>
    <row r="51" spans="1:16" ht="5.0999999999999996" customHeight="1">
      <c r="J51" s="94"/>
      <c r="L51" s="94"/>
      <c r="O51" s="96"/>
    </row>
    <row r="52" spans="1:16" ht="18" customHeight="1">
      <c r="A52" s="18" t="s">
        <v>116</v>
      </c>
      <c r="J52" s="95">
        <f>J50</f>
        <v>-51493446</v>
      </c>
      <c r="L52" s="95">
        <f>L50</f>
        <v>2894489</v>
      </c>
      <c r="N52" s="95">
        <f>N50</f>
        <v>-52312256</v>
      </c>
      <c r="O52" s="96"/>
      <c r="P52" s="95">
        <f>P50</f>
        <v>3208082</v>
      </c>
    </row>
    <row r="53" spans="1:16" ht="5.0999999999999996" customHeight="1">
      <c r="J53" s="94"/>
      <c r="L53" s="94"/>
      <c r="O53" s="96"/>
    </row>
    <row r="54" spans="1:16" ht="18" customHeight="1" thickBot="1">
      <c r="A54" s="18" t="s">
        <v>117</v>
      </c>
      <c r="J54" s="102">
        <f>J37+J52</f>
        <v>-24012055</v>
      </c>
      <c r="L54" s="102">
        <f>L37+L52</f>
        <v>19218965</v>
      </c>
      <c r="N54" s="102">
        <f>N37+N52</f>
        <v>20218137</v>
      </c>
      <c r="P54" s="102">
        <f>P37+P52</f>
        <v>8293278</v>
      </c>
    </row>
    <row r="55" spans="1:16" ht="15.95" customHeight="1" thickTop="1">
      <c r="A55" s="18"/>
      <c r="J55" s="94"/>
      <c r="L55" s="94"/>
    </row>
    <row r="56" spans="1:16" ht="15.95" customHeight="1">
      <c r="A56" s="18"/>
      <c r="J56" s="94"/>
      <c r="L56" s="94"/>
    </row>
    <row r="57" spans="1:16" ht="17.45" customHeight="1">
      <c r="A57" s="159" t="s">
        <v>34</v>
      </c>
      <c r="B57" s="159"/>
      <c r="C57" s="159"/>
      <c r="D57" s="159"/>
      <c r="E57" s="159"/>
      <c r="F57" s="159"/>
      <c r="G57" s="159"/>
      <c r="H57" s="159"/>
      <c r="I57" s="159"/>
      <c r="J57" s="159"/>
      <c r="K57" s="159"/>
      <c r="L57" s="159"/>
      <c r="M57" s="159"/>
      <c r="N57" s="159"/>
      <c r="O57" s="159"/>
      <c r="P57" s="159"/>
    </row>
    <row r="58" spans="1:16" ht="11.25" customHeight="1">
      <c r="A58" s="154"/>
      <c r="B58" s="154"/>
      <c r="C58" s="154"/>
      <c r="D58" s="154"/>
      <c r="E58" s="154"/>
      <c r="F58" s="154"/>
      <c r="G58" s="154"/>
      <c r="H58" s="7"/>
      <c r="I58" s="154"/>
      <c r="J58" s="154"/>
      <c r="K58" s="154"/>
      <c r="L58" s="154"/>
      <c r="M58" s="154"/>
      <c r="N58" s="154"/>
      <c r="O58" s="154"/>
      <c r="P58" s="154"/>
    </row>
    <row r="59" spans="1:16" ht="21.95" customHeight="1">
      <c r="A59" s="28" t="s">
        <v>35</v>
      </c>
      <c r="B59" s="28"/>
      <c r="C59" s="28"/>
      <c r="D59" s="28"/>
      <c r="E59" s="28"/>
      <c r="F59" s="28"/>
      <c r="G59" s="28"/>
      <c r="H59" s="103"/>
      <c r="I59" s="103"/>
      <c r="J59" s="104"/>
      <c r="K59" s="103"/>
      <c r="L59" s="104"/>
      <c r="M59" s="103"/>
      <c r="N59" s="104"/>
      <c r="O59" s="105"/>
      <c r="P59" s="104"/>
    </row>
    <row r="60" spans="1:16" ht="20.100000000000001" customHeight="1">
      <c r="A60" s="18" t="s">
        <v>0</v>
      </c>
      <c r="B60" s="18"/>
      <c r="C60" s="18"/>
      <c r="D60" s="18"/>
      <c r="E60" s="18"/>
      <c r="F60" s="18"/>
      <c r="G60" s="18"/>
      <c r="H60" s="86"/>
      <c r="I60" s="86"/>
      <c r="J60" s="86"/>
      <c r="K60" s="86"/>
      <c r="L60" s="86"/>
      <c r="M60" s="86"/>
      <c r="N60" s="87"/>
      <c r="O60" s="88"/>
      <c r="P60" s="87"/>
    </row>
    <row r="61" spans="1:16" ht="20.100000000000001" customHeight="1">
      <c r="A61" s="18" t="s">
        <v>83</v>
      </c>
      <c r="B61" s="18"/>
      <c r="C61" s="18"/>
      <c r="D61" s="18"/>
      <c r="E61" s="18"/>
      <c r="F61" s="18"/>
      <c r="G61" s="18"/>
      <c r="H61" s="86"/>
      <c r="I61" s="86"/>
      <c r="J61" s="86"/>
      <c r="K61" s="86"/>
      <c r="L61" s="86"/>
      <c r="M61" s="86"/>
      <c r="N61" s="87"/>
      <c r="O61" s="88"/>
      <c r="P61" s="87"/>
    </row>
    <row r="62" spans="1:16" ht="20.100000000000001" customHeight="1">
      <c r="A62" s="20" t="s">
        <v>84</v>
      </c>
      <c r="B62" s="21"/>
      <c r="C62" s="21"/>
      <c r="D62" s="21"/>
      <c r="E62" s="21"/>
      <c r="F62" s="21"/>
      <c r="G62" s="21"/>
      <c r="H62" s="89"/>
      <c r="I62" s="89"/>
      <c r="J62" s="89"/>
      <c r="K62" s="89"/>
      <c r="L62" s="89"/>
      <c r="M62" s="89"/>
      <c r="N62" s="90"/>
      <c r="O62" s="91"/>
      <c r="P62" s="90"/>
    </row>
    <row r="63" spans="1:16" ht="20.100000000000001" customHeight="1">
      <c r="A63" s="22"/>
      <c r="B63" s="18"/>
      <c r="C63" s="18"/>
      <c r="D63" s="18"/>
      <c r="E63" s="18"/>
      <c r="F63" s="18"/>
      <c r="G63" s="18"/>
      <c r="H63" s="86"/>
      <c r="I63" s="86"/>
      <c r="J63" s="86"/>
      <c r="K63" s="86"/>
      <c r="L63" s="86"/>
      <c r="M63" s="86"/>
      <c r="N63" s="87"/>
      <c r="O63" s="88"/>
      <c r="P63" s="87"/>
    </row>
    <row r="64" spans="1:16" ht="20.100000000000001" customHeight="1">
      <c r="A64" s="3"/>
      <c r="B64" s="3"/>
      <c r="C64" s="3"/>
      <c r="D64" s="3"/>
      <c r="E64" s="3"/>
      <c r="F64" s="3"/>
      <c r="G64" s="3"/>
      <c r="H64" s="69"/>
      <c r="I64" s="69"/>
      <c r="J64" s="158" t="s">
        <v>3</v>
      </c>
      <c r="K64" s="158"/>
      <c r="L64" s="158"/>
      <c r="M64" s="69"/>
      <c r="N64" s="158" t="s">
        <v>4</v>
      </c>
      <c r="O64" s="158"/>
      <c r="P64" s="158"/>
    </row>
    <row r="65" spans="1:16" ht="20.100000000000001" customHeight="1">
      <c r="A65" s="18"/>
      <c r="B65" s="18"/>
      <c r="C65" s="18"/>
      <c r="D65" s="18"/>
      <c r="E65" s="18"/>
      <c r="F65" s="18"/>
      <c r="G65" s="18"/>
      <c r="I65" s="86"/>
      <c r="J65" s="71" t="s">
        <v>5</v>
      </c>
      <c r="K65" s="69"/>
      <c r="L65" s="71" t="s">
        <v>6</v>
      </c>
      <c r="M65" s="71"/>
      <c r="N65" s="71" t="s">
        <v>5</v>
      </c>
      <c r="O65" s="69"/>
      <c r="P65" s="71" t="s">
        <v>6</v>
      </c>
    </row>
    <row r="66" spans="1:16" ht="20.100000000000001" customHeight="1">
      <c r="A66" s="18"/>
      <c r="B66" s="18"/>
      <c r="C66" s="18"/>
      <c r="D66" s="18"/>
      <c r="E66" s="18"/>
      <c r="F66" s="18"/>
      <c r="G66" s="18"/>
      <c r="H66" s="89" t="s">
        <v>7</v>
      </c>
      <c r="I66" s="86"/>
      <c r="J66" s="90" t="s">
        <v>8</v>
      </c>
      <c r="K66" s="86"/>
      <c r="L66" s="90" t="s">
        <v>8</v>
      </c>
      <c r="M66" s="87"/>
      <c r="N66" s="90" t="s">
        <v>8</v>
      </c>
      <c r="O66" s="87"/>
      <c r="P66" s="90" t="s">
        <v>8</v>
      </c>
    </row>
    <row r="67" spans="1:16" ht="20.100000000000001" customHeight="1">
      <c r="A67" s="18"/>
      <c r="B67" s="18"/>
      <c r="C67" s="18"/>
      <c r="D67" s="18"/>
      <c r="E67" s="18"/>
      <c r="F67" s="18"/>
      <c r="G67" s="18"/>
      <c r="H67" s="86"/>
      <c r="I67" s="86"/>
      <c r="J67" s="87"/>
      <c r="K67" s="86"/>
      <c r="L67" s="87"/>
      <c r="M67" s="87"/>
      <c r="N67" s="87"/>
      <c r="O67" s="87"/>
      <c r="P67" s="87"/>
    </row>
    <row r="68" spans="1:16" ht="20.100000000000001" customHeight="1">
      <c r="A68" s="18" t="s">
        <v>118</v>
      </c>
      <c r="J68" s="97"/>
      <c r="L68" s="97"/>
      <c r="N68" s="97"/>
      <c r="O68" s="98"/>
      <c r="P68" s="97"/>
    </row>
    <row r="69" spans="1:16" ht="20.100000000000001" customHeight="1">
      <c r="A69" s="19" t="s">
        <v>119</v>
      </c>
      <c r="J69" s="83">
        <v>29228690</v>
      </c>
      <c r="K69" s="83"/>
      <c r="L69" s="83">
        <v>15753822</v>
      </c>
      <c r="M69" s="83"/>
      <c r="N69" s="83">
        <v>72530393</v>
      </c>
      <c r="O69" s="83"/>
      <c r="P69" s="83">
        <v>5085196</v>
      </c>
    </row>
    <row r="70" spans="1:16" ht="20.100000000000001" customHeight="1">
      <c r="A70" s="19" t="s">
        <v>120</v>
      </c>
      <c r="J70" s="84">
        <v>-1747299</v>
      </c>
      <c r="K70" s="83"/>
      <c r="L70" s="84">
        <v>570654</v>
      </c>
      <c r="M70" s="83"/>
      <c r="N70" s="84">
        <v>0</v>
      </c>
      <c r="O70" s="83"/>
      <c r="P70" s="84">
        <v>0</v>
      </c>
    </row>
    <row r="71" spans="1:16" ht="6" customHeight="1">
      <c r="B71" s="18"/>
      <c r="J71" s="94"/>
      <c r="L71" s="94"/>
      <c r="O71" s="96"/>
    </row>
    <row r="72" spans="1:16" ht="20.100000000000001" customHeight="1" thickBot="1">
      <c r="J72" s="106">
        <f>SUM(J69:J70)</f>
        <v>27481391</v>
      </c>
      <c r="K72" s="107"/>
      <c r="L72" s="106">
        <f>SUM(L69:L70)</f>
        <v>16324476</v>
      </c>
      <c r="M72" s="108"/>
      <c r="N72" s="106">
        <f>SUM(N69:N70)</f>
        <v>72530393</v>
      </c>
      <c r="O72" s="107"/>
      <c r="P72" s="106">
        <f>SUM(P69:P70)</f>
        <v>5085196</v>
      </c>
    </row>
    <row r="73" spans="1:16" ht="20.100000000000001" customHeight="1" thickTop="1">
      <c r="J73" s="107"/>
      <c r="L73" s="107"/>
      <c r="M73" s="108"/>
      <c r="N73" s="107"/>
      <c r="O73" s="109"/>
      <c r="P73" s="107"/>
    </row>
    <row r="74" spans="1:16" ht="20.100000000000001" customHeight="1">
      <c r="A74" s="18" t="s">
        <v>121</v>
      </c>
      <c r="J74" s="97"/>
      <c r="L74" s="97"/>
      <c r="N74" s="97"/>
      <c r="O74" s="98"/>
      <c r="P74" s="97"/>
    </row>
    <row r="75" spans="1:16" ht="20.100000000000001" customHeight="1">
      <c r="A75" s="19" t="s">
        <v>119</v>
      </c>
      <c r="J75" s="83">
        <v>-22264756</v>
      </c>
      <c r="L75" s="83">
        <v>18648311</v>
      </c>
      <c r="M75" s="83"/>
      <c r="N75" s="83">
        <v>20218137</v>
      </c>
      <c r="O75" s="83"/>
      <c r="P75" s="83">
        <v>8293278</v>
      </c>
    </row>
    <row r="76" spans="1:16" ht="20.100000000000001" customHeight="1">
      <c r="A76" s="19" t="s">
        <v>120</v>
      </c>
      <c r="J76" s="84">
        <v>-1747299</v>
      </c>
      <c r="L76" s="84">
        <v>570654</v>
      </c>
      <c r="M76" s="108"/>
      <c r="N76" s="84">
        <v>0</v>
      </c>
      <c r="O76" s="109"/>
      <c r="P76" s="84">
        <v>0</v>
      </c>
    </row>
    <row r="77" spans="1:16" ht="6" customHeight="1">
      <c r="B77" s="18"/>
      <c r="J77" s="94"/>
      <c r="L77" s="94"/>
      <c r="O77" s="96"/>
    </row>
    <row r="78" spans="1:16" ht="20.100000000000001" customHeight="1" thickBot="1">
      <c r="J78" s="106">
        <f>SUM(J75:J76)</f>
        <v>-24012055</v>
      </c>
      <c r="L78" s="106">
        <f>SUM(L75:L76)</f>
        <v>19218965</v>
      </c>
      <c r="M78" s="108"/>
      <c r="N78" s="106">
        <f>SUM(N75:N76)</f>
        <v>20218137</v>
      </c>
      <c r="O78" s="109"/>
      <c r="P78" s="106">
        <f>SUM(P75:P76)</f>
        <v>8293278</v>
      </c>
    </row>
    <row r="79" spans="1:16" ht="20.100000000000001" customHeight="1" thickTop="1">
      <c r="J79" s="107"/>
      <c r="L79" s="107"/>
      <c r="M79" s="108"/>
      <c r="N79" s="107"/>
      <c r="O79" s="109"/>
      <c r="P79" s="107"/>
    </row>
    <row r="80" spans="1:16" ht="20.100000000000001" customHeight="1">
      <c r="A80" s="18" t="s">
        <v>122</v>
      </c>
      <c r="J80" s="97"/>
      <c r="L80" s="97"/>
      <c r="N80" s="97"/>
      <c r="O80" s="98"/>
      <c r="P80" s="97"/>
    </row>
    <row r="81" spans="1:16" ht="6" customHeight="1">
      <c r="B81" s="18"/>
      <c r="J81" s="94"/>
      <c r="L81" s="94"/>
      <c r="O81" s="96"/>
    </row>
    <row r="82" spans="1:16" ht="20.100000000000001" customHeight="1" thickBot="1">
      <c r="A82" s="19" t="s">
        <v>123</v>
      </c>
      <c r="H82" s="92">
        <v>35</v>
      </c>
      <c r="J82" s="110">
        <f>J69/366536721</f>
        <v>7.9742869746466688E-2</v>
      </c>
      <c r="L82" s="110">
        <f>L69/331490865</f>
        <v>4.7524151231135736E-2</v>
      </c>
      <c r="M82" s="111"/>
      <c r="N82" s="110">
        <f>N69/366536721</f>
        <v>0.19788029096271639</v>
      </c>
      <c r="P82" s="110">
        <f>P69/331490865</f>
        <v>1.534038049585469E-2</v>
      </c>
    </row>
    <row r="83" spans="1:16" ht="6" customHeight="1" thickTop="1">
      <c r="J83" s="112"/>
      <c r="L83" s="112"/>
      <c r="M83" s="111"/>
      <c r="N83" s="112"/>
      <c r="P83" s="112"/>
    </row>
    <row r="84" spans="1:16" ht="20.100000000000001" customHeight="1" thickBot="1">
      <c r="A84" s="19" t="s">
        <v>124</v>
      </c>
      <c r="H84" s="92">
        <v>35</v>
      </c>
      <c r="J84" s="110">
        <f>J69/378704114</f>
        <v>7.718080929007283E-2</v>
      </c>
      <c r="L84" s="110">
        <f>L69/331490865</f>
        <v>4.7524151231135736E-2</v>
      </c>
      <c r="M84" s="111"/>
      <c r="N84" s="110">
        <f>N69/378704114</f>
        <v>0.19152259064183286</v>
      </c>
      <c r="P84" s="110">
        <f>P69/331490865</f>
        <v>1.534038049585469E-2</v>
      </c>
    </row>
    <row r="85" spans="1:16" ht="20.100000000000001" customHeight="1" thickTop="1">
      <c r="J85" s="112"/>
      <c r="L85" s="112"/>
      <c r="M85" s="111"/>
      <c r="N85" s="112"/>
      <c r="P85" s="112"/>
    </row>
    <row r="86" spans="1:16" ht="20.100000000000001" customHeight="1">
      <c r="J86" s="112"/>
      <c r="L86" s="112"/>
      <c r="M86" s="111"/>
      <c r="N86" s="112"/>
      <c r="P86" s="112"/>
    </row>
    <row r="87" spans="1:16" ht="20.100000000000001" customHeight="1">
      <c r="J87" s="112"/>
      <c r="L87" s="112"/>
      <c r="M87" s="111"/>
      <c r="N87" s="112"/>
      <c r="P87" s="112"/>
    </row>
    <row r="88" spans="1:16" ht="20.100000000000001" customHeight="1">
      <c r="J88" s="112"/>
      <c r="L88" s="112"/>
      <c r="M88" s="111"/>
      <c r="N88" s="112"/>
      <c r="P88" s="112"/>
    </row>
    <row r="89" spans="1:16" ht="20.100000000000001" customHeight="1">
      <c r="J89" s="112"/>
      <c r="L89" s="112"/>
      <c r="M89" s="111"/>
      <c r="N89" s="112"/>
      <c r="P89" s="112"/>
    </row>
    <row r="90" spans="1:16" ht="20.100000000000001" customHeight="1">
      <c r="J90" s="112"/>
      <c r="L90" s="112"/>
      <c r="M90" s="111"/>
      <c r="N90" s="112"/>
      <c r="P90" s="112"/>
    </row>
    <row r="91" spans="1:16" ht="20.100000000000001" customHeight="1">
      <c r="J91" s="112"/>
      <c r="L91" s="112"/>
      <c r="M91" s="111"/>
      <c r="N91" s="112"/>
      <c r="P91" s="112"/>
    </row>
    <row r="92" spans="1:16" ht="20.100000000000001" customHeight="1">
      <c r="J92" s="112"/>
      <c r="L92" s="112"/>
      <c r="M92" s="111"/>
      <c r="N92" s="112"/>
      <c r="P92" s="112"/>
    </row>
    <row r="93" spans="1:16" ht="20.100000000000001" customHeight="1">
      <c r="J93" s="112"/>
      <c r="L93" s="112"/>
      <c r="M93" s="111"/>
      <c r="N93" s="112"/>
      <c r="P93" s="112"/>
    </row>
    <row r="94" spans="1:16" ht="20.100000000000001" customHeight="1">
      <c r="J94" s="112"/>
      <c r="L94" s="112"/>
      <c r="M94" s="111"/>
      <c r="N94" s="112"/>
      <c r="P94" s="112"/>
    </row>
    <row r="95" spans="1:16" ht="20.100000000000001" customHeight="1">
      <c r="J95" s="112"/>
      <c r="L95" s="112"/>
      <c r="M95" s="111"/>
      <c r="N95" s="112"/>
      <c r="P95" s="112"/>
    </row>
    <row r="96" spans="1:16" ht="20.100000000000001" customHeight="1">
      <c r="J96" s="112"/>
      <c r="L96" s="112"/>
      <c r="M96" s="111"/>
      <c r="N96" s="112"/>
      <c r="P96" s="112"/>
    </row>
    <row r="97" spans="1:16" ht="20.100000000000001" customHeight="1">
      <c r="J97" s="112"/>
      <c r="L97" s="112"/>
      <c r="M97" s="111"/>
      <c r="N97" s="112"/>
      <c r="P97" s="112"/>
    </row>
    <row r="98" spans="1:16" ht="20.100000000000001" customHeight="1">
      <c r="J98" s="112"/>
      <c r="L98" s="112"/>
      <c r="M98" s="111"/>
      <c r="N98" s="112"/>
      <c r="P98" s="112"/>
    </row>
    <row r="99" spans="1:16" ht="20.100000000000001" customHeight="1">
      <c r="J99" s="112"/>
      <c r="L99" s="112"/>
      <c r="M99" s="111"/>
      <c r="N99" s="112"/>
      <c r="P99" s="112"/>
    </row>
    <row r="100" spans="1:16" ht="20.100000000000001" customHeight="1">
      <c r="J100" s="112"/>
      <c r="L100" s="112"/>
      <c r="M100" s="111"/>
      <c r="N100" s="112"/>
      <c r="P100" s="112"/>
    </row>
    <row r="101" spans="1:16" ht="20.100000000000001" customHeight="1">
      <c r="J101" s="112"/>
      <c r="L101" s="112"/>
      <c r="M101" s="111"/>
      <c r="N101" s="112"/>
      <c r="P101" s="112"/>
    </row>
    <row r="102" spans="1:16" ht="20.100000000000001" customHeight="1">
      <c r="J102" s="112"/>
      <c r="L102" s="112"/>
      <c r="M102" s="111"/>
      <c r="N102" s="112"/>
      <c r="P102" s="112"/>
    </row>
    <row r="103" spans="1:16" ht="20.100000000000001" customHeight="1">
      <c r="J103" s="112"/>
      <c r="L103" s="112"/>
      <c r="M103" s="111"/>
      <c r="N103" s="112"/>
      <c r="P103" s="112"/>
    </row>
    <row r="104" spans="1:16" ht="13.5" customHeight="1">
      <c r="J104" s="112"/>
      <c r="L104" s="112"/>
      <c r="M104" s="111"/>
      <c r="N104" s="112"/>
      <c r="P104" s="112"/>
    </row>
    <row r="105" spans="1:16" ht="20.100000000000001" customHeight="1">
      <c r="A105" s="159" t="s">
        <v>34</v>
      </c>
      <c r="B105" s="159"/>
      <c r="C105" s="159"/>
      <c r="D105" s="159"/>
      <c r="E105" s="159"/>
      <c r="F105" s="159"/>
      <c r="G105" s="159"/>
      <c r="H105" s="159"/>
      <c r="I105" s="159"/>
      <c r="J105" s="159"/>
      <c r="K105" s="159"/>
      <c r="L105" s="159"/>
      <c r="M105" s="159"/>
      <c r="N105" s="159"/>
      <c r="O105" s="159"/>
      <c r="P105" s="159"/>
    </row>
    <row r="106" spans="1:16" s="2" customFormat="1" ht="20.100000000000001" customHeight="1">
      <c r="A106" s="154"/>
      <c r="B106" s="154"/>
      <c r="C106" s="154"/>
      <c r="D106" s="154"/>
      <c r="E106" s="154"/>
      <c r="F106" s="154"/>
      <c r="G106" s="154"/>
      <c r="H106" s="7"/>
      <c r="I106" s="154"/>
      <c r="J106" s="154"/>
      <c r="K106" s="154"/>
      <c r="L106" s="154"/>
      <c r="M106" s="154"/>
      <c r="N106" s="154"/>
      <c r="O106" s="154"/>
      <c r="P106" s="154"/>
    </row>
    <row r="107" spans="1:16" ht="21.95" customHeight="1">
      <c r="A107" s="28" t="s">
        <v>35</v>
      </c>
      <c r="B107" s="28"/>
      <c r="C107" s="28"/>
      <c r="D107" s="28"/>
      <c r="E107" s="28"/>
      <c r="F107" s="28"/>
      <c r="G107" s="28"/>
      <c r="H107" s="103"/>
      <c r="I107" s="103"/>
      <c r="J107" s="104"/>
      <c r="K107" s="103"/>
      <c r="L107" s="104"/>
      <c r="M107" s="103"/>
      <c r="N107" s="104"/>
      <c r="O107" s="105"/>
      <c r="P107" s="104"/>
    </row>
  </sheetData>
  <mergeCells count="6">
    <mergeCell ref="A105:P105"/>
    <mergeCell ref="J5:L5"/>
    <mergeCell ref="N5:P5"/>
    <mergeCell ref="A57:P57"/>
    <mergeCell ref="J64:L64"/>
    <mergeCell ref="N64:P64"/>
  </mergeCells>
  <pageMargins left="0.8" right="0.5" top="0.5" bottom="0.6" header="0.49" footer="0.4"/>
  <pageSetup paperSize="9" scale="90" firstPageNumber="9" fitToHeight="0" orientation="portrait" useFirstPageNumber="1" horizontalDpi="1200" verticalDpi="1200" r:id="rId1"/>
  <headerFooter>
    <oddFooter>&amp;R&amp;"Browallia New,Regular"&amp;13&amp;P</oddFooter>
  </headerFooter>
  <rowBreaks count="1" manualBreakCount="1">
    <brk id="5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83C20-13A7-4FC4-A51B-F5986C939257}">
  <dimension ref="A1:X38"/>
  <sheetViews>
    <sheetView topLeftCell="A17" zoomScale="85" zoomScaleNormal="85" zoomScaleSheetLayoutView="90" workbookViewId="0">
      <selection activeCell="C9" sqref="C9"/>
    </sheetView>
  </sheetViews>
  <sheetFormatPr defaultColWidth="9.140625" defaultRowHeight="20.100000000000001" customHeight="1"/>
  <cols>
    <col min="1" max="2" width="1.85546875" style="31" customWidth="1"/>
    <col min="3" max="3" width="35.28515625" style="31" customWidth="1"/>
    <col min="4" max="4" width="8.140625" style="31" customWidth="1"/>
    <col min="5" max="5" width="1" style="31" customWidth="1"/>
    <col min="6" max="6" width="13.7109375" style="133" customWidth="1"/>
    <col min="7" max="7" width="1" style="133" customWidth="1"/>
    <col min="8" max="8" width="13" style="133" customWidth="1"/>
    <col min="9" max="9" width="1" style="133" customWidth="1"/>
    <col min="10" max="10" width="13.7109375" style="133" customWidth="1"/>
    <col min="11" max="11" width="1" style="133" customWidth="1"/>
    <col min="12" max="12" width="13.7109375" style="133" customWidth="1"/>
    <col min="13" max="13" width="1" style="133" customWidth="1"/>
    <col min="14" max="14" width="13.7109375" style="133" customWidth="1"/>
    <col min="15" max="15" width="1" style="133" customWidth="1"/>
    <col min="16" max="16" width="12.7109375" style="130" customWidth="1"/>
    <col min="17" max="17" width="1.140625" style="130" customWidth="1"/>
    <col min="18" max="18" width="13.7109375" style="130" customWidth="1"/>
    <col min="19" max="19" width="1" style="134" customWidth="1"/>
    <col min="20" max="20" width="12.7109375" style="130" customWidth="1"/>
    <col min="21" max="21" width="1" style="31" customWidth="1"/>
    <col min="22" max="22" width="13.7109375" style="31" customWidth="1"/>
    <col min="23" max="23" width="1" style="31" customWidth="1"/>
    <col min="24" max="24" width="13.7109375" style="31" customWidth="1"/>
    <col min="25" max="16384" width="9.140625" style="31"/>
  </cols>
  <sheetData>
    <row r="1" spans="1:24" s="29" customFormat="1" ht="20.100000000000001" customHeight="1">
      <c r="A1" s="29" t="s">
        <v>0</v>
      </c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4"/>
      <c r="Q1" s="114"/>
      <c r="R1" s="114"/>
      <c r="S1" s="115"/>
      <c r="T1" s="114"/>
    </row>
    <row r="2" spans="1:24" s="29" customFormat="1" ht="20.100000000000001" customHeight="1">
      <c r="A2" s="29" t="s">
        <v>125</v>
      </c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4"/>
      <c r="Q2" s="114"/>
      <c r="R2" s="114"/>
      <c r="S2" s="115"/>
      <c r="T2" s="114"/>
    </row>
    <row r="3" spans="1:24" s="29" customFormat="1" ht="20.100000000000001" customHeight="1">
      <c r="A3" s="30" t="s">
        <v>84</v>
      </c>
      <c r="B3" s="30"/>
      <c r="C3" s="30"/>
      <c r="D3" s="30"/>
      <c r="E3" s="30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7"/>
      <c r="Q3" s="117"/>
      <c r="R3" s="118"/>
      <c r="S3" s="118"/>
      <c r="T3" s="118"/>
      <c r="U3" s="118"/>
      <c r="V3" s="117"/>
      <c r="W3" s="118"/>
      <c r="X3" s="117"/>
    </row>
    <row r="4" spans="1:24" s="29" customFormat="1" ht="20.100000000000001" customHeight="1"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4"/>
      <c r="Q4" s="114"/>
      <c r="R4" s="115"/>
      <c r="S4" s="115"/>
      <c r="T4" s="115"/>
      <c r="U4" s="115"/>
      <c r="V4" s="114"/>
      <c r="W4" s="115"/>
      <c r="X4" s="114"/>
    </row>
    <row r="5" spans="1:24" s="29" customFormat="1" ht="20.100000000000001" customHeight="1">
      <c r="A5" s="3"/>
      <c r="B5" s="3"/>
      <c r="C5" s="3"/>
      <c r="D5" s="3"/>
      <c r="E5" s="3"/>
      <c r="F5" s="158" t="s">
        <v>3</v>
      </c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</row>
    <row r="6" spans="1:24" s="29" customFormat="1" ht="20.100000000000001" customHeight="1">
      <c r="A6" s="3"/>
      <c r="B6" s="3"/>
      <c r="C6" s="3"/>
      <c r="D6" s="3"/>
      <c r="E6" s="3"/>
      <c r="F6" s="160" t="s">
        <v>126</v>
      </c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74"/>
      <c r="V6" s="74"/>
      <c r="W6" s="74"/>
      <c r="X6" s="74"/>
    </row>
    <row r="7" spans="1:24" s="29" customFormat="1" ht="20.100000000000001" customHeight="1">
      <c r="A7" s="2"/>
      <c r="B7" s="2"/>
      <c r="C7" s="2"/>
      <c r="D7" s="2"/>
      <c r="E7" s="2"/>
      <c r="F7" s="68"/>
      <c r="G7" s="68"/>
      <c r="H7" s="68"/>
      <c r="I7" s="68"/>
      <c r="J7" s="71"/>
      <c r="K7" s="68"/>
      <c r="L7" s="71" t="s">
        <v>127</v>
      </c>
      <c r="M7" s="71"/>
      <c r="N7" s="71"/>
      <c r="O7" s="71"/>
      <c r="P7" s="158" t="s">
        <v>76</v>
      </c>
      <c r="Q7" s="158"/>
      <c r="R7" s="158"/>
      <c r="S7" s="70"/>
      <c r="T7" s="71"/>
      <c r="U7" s="119"/>
      <c r="V7" s="68"/>
      <c r="W7" s="119"/>
      <c r="X7" s="68"/>
    </row>
    <row r="8" spans="1:24" s="29" customFormat="1" ht="20.100000000000001" customHeight="1">
      <c r="A8" s="3"/>
      <c r="B8" s="3"/>
      <c r="C8" s="3"/>
      <c r="D8" s="3"/>
      <c r="E8" s="3"/>
      <c r="F8" s="71"/>
      <c r="G8" s="71"/>
      <c r="H8" s="71"/>
      <c r="I8" s="71"/>
      <c r="J8" s="71"/>
      <c r="K8" s="71"/>
      <c r="L8" s="71" t="s">
        <v>128</v>
      </c>
      <c r="M8" s="71"/>
      <c r="N8" s="120" t="s">
        <v>129</v>
      </c>
      <c r="O8" s="71"/>
      <c r="P8" s="121" t="s">
        <v>130</v>
      </c>
      <c r="Q8" s="71"/>
      <c r="R8" s="71"/>
      <c r="S8" s="120"/>
      <c r="T8" s="71" t="s">
        <v>131</v>
      </c>
      <c r="U8" s="122"/>
      <c r="V8" s="123"/>
      <c r="W8" s="120"/>
    </row>
    <row r="9" spans="1:24" ht="20.100000000000001" customHeight="1">
      <c r="A9" s="3"/>
      <c r="B9" s="3"/>
      <c r="C9" s="3"/>
      <c r="D9" s="3"/>
      <c r="E9" s="3"/>
      <c r="F9" s="71" t="s">
        <v>132</v>
      </c>
      <c r="G9" s="71"/>
      <c r="H9" s="124" t="s">
        <v>133</v>
      </c>
      <c r="I9" s="71"/>
      <c r="J9" s="71" t="s">
        <v>134</v>
      </c>
      <c r="K9" s="71"/>
      <c r="L9" s="71" t="s">
        <v>135</v>
      </c>
      <c r="M9" s="71"/>
      <c r="N9" s="120" t="s">
        <v>136</v>
      </c>
      <c r="O9" s="125"/>
      <c r="P9" s="126" t="s">
        <v>137</v>
      </c>
      <c r="Q9" s="126"/>
      <c r="R9" s="71"/>
      <c r="S9" s="120"/>
      <c r="T9" s="71" t="s">
        <v>138</v>
      </c>
      <c r="U9" s="122"/>
      <c r="V9" s="123" t="s">
        <v>139</v>
      </c>
      <c r="W9" s="120"/>
      <c r="X9" s="71" t="s">
        <v>140</v>
      </c>
    </row>
    <row r="10" spans="1:24" ht="20.100000000000001" customHeight="1">
      <c r="A10" s="3"/>
      <c r="B10" s="3"/>
      <c r="C10" s="3"/>
      <c r="D10" s="3"/>
      <c r="E10" s="3"/>
      <c r="F10" s="71" t="s">
        <v>141</v>
      </c>
      <c r="G10" s="71"/>
      <c r="H10" s="124" t="s">
        <v>142</v>
      </c>
      <c r="I10" s="71"/>
      <c r="J10" s="71" t="s">
        <v>143</v>
      </c>
      <c r="K10" s="71"/>
      <c r="L10" s="71" t="s">
        <v>144</v>
      </c>
      <c r="M10" s="71"/>
      <c r="N10" s="120" t="s">
        <v>145</v>
      </c>
      <c r="O10" s="71"/>
      <c r="P10" s="71" t="s">
        <v>146</v>
      </c>
      <c r="Q10" s="71"/>
      <c r="R10" s="71" t="s">
        <v>78</v>
      </c>
      <c r="S10" s="120"/>
      <c r="T10" s="123" t="s">
        <v>147</v>
      </c>
      <c r="U10" s="120"/>
      <c r="V10" s="123" t="s">
        <v>148</v>
      </c>
      <c r="W10" s="120"/>
      <c r="X10" s="71" t="s">
        <v>59</v>
      </c>
    </row>
    <row r="11" spans="1:24" ht="20.100000000000001" customHeight="1">
      <c r="A11" s="2"/>
      <c r="B11" s="2"/>
      <c r="C11" s="2"/>
      <c r="D11" s="153" t="s">
        <v>7</v>
      </c>
      <c r="E11" s="2"/>
      <c r="F11" s="73" t="s">
        <v>8</v>
      </c>
      <c r="G11" s="71"/>
      <c r="H11" s="127" t="s">
        <v>8</v>
      </c>
      <c r="I11" s="71"/>
      <c r="J11" s="73" t="s">
        <v>8</v>
      </c>
      <c r="K11" s="71"/>
      <c r="L11" s="73" t="s">
        <v>8</v>
      </c>
      <c r="M11" s="71"/>
      <c r="N11" s="128" t="s">
        <v>8</v>
      </c>
      <c r="O11" s="71"/>
      <c r="P11" s="73" t="s">
        <v>8</v>
      </c>
      <c r="Q11" s="71"/>
      <c r="R11" s="73" t="s">
        <v>8</v>
      </c>
      <c r="S11" s="120"/>
      <c r="T11" s="129" t="s">
        <v>8</v>
      </c>
      <c r="U11" s="120"/>
      <c r="V11" s="129" t="s">
        <v>8</v>
      </c>
      <c r="W11" s="120"/>
      <c r="X11" s="73" t="s">
        <v>8</v>
      </c>
    </row>
    <row r="12" spans="1:24" ht="6" customHeight="1">
      <c r="A12" s="2"/>
      <c r="B12" s="2"/>
      <c r="C12" s="2"/>
      <c r="D12" s="69"/>
      <c r="E12" s="2"/>
      <c r="F12" s="71"/>
      <c r="G12" s="71"/>
      <c r="H12" s="71"/>
      <c r="I12" s="71"/>
      <c r="J12" s="71"/>
      <c r="K12" s="71"/>
      <c r="L12" s="71"/>
      <c r="M12" s="71"/>
      <c r="N12" s="120"/>
      <c r="O12" s="71"/>
      <c r="P12" s="71"/>
      <c r="Q12" s="71"/>
      <c r="R12" s="71"/>
      <c r="S12" s="120"/>
      <c r="T12" s="71"/>
      <c r="U12" s="120"/>
      <c r="V12" s="71"/>
      <c r="W12" s="120"/>
      <c r="X12" s="71"/>
    </row>
    <row r="13" spans="1:24" ht="20.100000000000001" customHeight="1">
      <c r="A13" s="3" t="s">
        <v>149</v>
      </c>
      <c r="B13" s="2"/>
      <c r="C13" s="2"/>
      <c r="D13" s="2"/>
      <c r="E13" s="2"/>
      <c r="F13" s="68">
        <v>158000000</v>
      </c>
      <c r="G13" s="68"/>
      <c r="H13" s="68">
        <v>228732200</v>
      </c>
      <c r="I13" s="68"/>
      <c r="J13" s="68">
        <v>3409740</v>
      </c>
      <c r="K13" s="68"/>
      <c r="L13" s="68">
        <v>1175732</v>
      </c>
      <c r="M13" s="68"/>
      <c r="N13" s="68">
        <v>-1502</v>
      </c>
      <c r="O13" s="68"/>
      <c r="P13" s="68">
        <v>11770000</v>
      </c>
      <c r="Q13" s="68"/>
      <c r="R13" s="68">
        <v>68080890</v>
      </c>
      <c r="S13" s="68"/>
      <c r="T13" s="68">
        <f>SUM(F13:S13)</f>
        <v>471167060</v>
      </c>
      <c r="U13" s="68"/>
      <c r="V13" s="68">
        <v>720963</v>
      </c>
      <c r="W13" s="68"/>
      <c r="X13" s="68">
        <f>SUM(T13:V13)</f>
        <v>471888023</v>
      </c>
    </row>
    <row r="14" spans="1:24" ht="6" customHeight="1">
      <c r="A14" s="3"/>
      <c r="B14" s="2"/>
      <c r="C14" s="2"/>
      <c r="D14" s="2"/>
      <c r="E14" s="2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</row>
    <row r="15" spans="1:24" ht="20.100000000000001" customHeight="1">
      <c r="A15" s="3" t="s">
        <v>150</v>
      </c>
      <c r="B15" s="2"/>
      <c r="C15" s="2"/>
      <c r="D15" s="2"/>
      <c r="E15" s="2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</row>
    <row r="16" spans="1:24" ht="20.100000000000001" customHeight="1">
      <c r="A16" s="2" t="s">
        <v>151</v>
      </c>
      <c r="B16" s="2"/>
      <c r="C16" s="2"/>
      <c r="D16" s="66">
        <v>26</v>
      </c>
      <c r="E16" s="2"/>
      <c r="F16" s="68">
        <v>15158750</v>
      </c>
      <c r="G16" s="68"/>
      <c r="H16" s="68">
        <v>93984350</v>
      </c>
      <c r="I16" s="68"/>
      <c r="J16" s="68">
        <v>-3409740</v>
      </c>
      <c r="K16" s="68"/>
      <c r="L16" s="68">
        <v>0</v>
      </c>
      <c r="M16" s="68"/>
      <c r="N16" s="68">
        <v>0</v>
      </c>
      <c r="O16" s="68"/>
      <c r="P16" s="68">
        <v>0</v>
      </c>
      <c r="Q16" s="68"/>
      <c r="R16" s="68">
        <v>0</v>
      </c>
      <c r="S16" s="68"/>
      <c r="T16" s="68">
        <f>SUM(F16:S16)</f>
        <v>105733360</v>
      </c>
      <c r="U16" s="68"/>
      <c r="V16" s="68">
        <v>0</v>
      </c>
      <c r="W16" s="68"/>
      <c r="X16" s="68">
        <f>SUM(T16:V16)</f>
        <v>105733360</v>
      </c>
    </row>
    <row r="17" spans="1:24" ht="20.100000000000001" customHeight="1">
      <c r="A17" s="2" t="s">
        <v>152</v>
      </c>
      <c r="B17" s="2"/>
      <c r="C17" s="2"/>
      <c r="D17" s="66"/>
      <c r="E17" s="2"/>
      <c r="F17" s="68">
        <v>0</v>
      </c>
      <c r="G17" s="68"/>
      <c r="H17" s="68">
        <v>0</v>
      </c>
      <c r="I17" s="68"/>
      <c r="J17" s="68">
        <v>0</v>
      </c>
      <c r="K17" s="68"/>
      <c r="L17" s="68">
        <v>0</v>
      </c>
      <c r="M17" s="68"/>
      <c r="N17" s="68">
        <v>0</v>
      </c>
      <c r="O17" s="68"/>
      <c r="P17" s="68">
        <v>0</v>
      </c>
      <c r="Q17" s="68"/>
      <c r="R17" s="68">
        <v>0</v>
      </c>
      <c r="S17" s="68"/>
      <c r="T17" s="68">
        <f>SUM(F17:S17)</f>
        <v>0</v>
      </c>
      <c r="U17" s="68"/>
      <c r="V17" s="68">
        <v>490200</v>
      </c>
      <c r="W17" s="68"/>
      <c r="X17" s="68">
        <f>SUM(T17:V17)</f>
        <v>490200</v>
      </c>
    </row>
    <row r="18" spans="1:24" ht="20.100000000000001" customHeight="1">
      <c r="A18" s="33" t="s">
        <v>153</v>
      </c>
      <c r="B18" s="2"/>
      <c r="C18" s="2"/>
      <c r="D18" s="66">
        <v>27</v>
      </c>
      <c r="E18" s="2"/>
      <c r="F18" s="68">
        <v>0</v>
      </c>
      <c r="G18" s="130"/>
      <c r="H18" s="68">
        <v>0</v>
      </c>
      <c r="I18" s="130"/>
      <c r="J18" s="68">
        <v>0</v>
      </c>
      <c r="K18" s="130"/>
      <c r="L18" s="68">
        <v>0</v>
      </c>
      <c r="M18" s="68"/>
      <c r="N18" s="68">
        <v>0</v>
      </c>
      <c r="O18" s="130"/>
      <c r="P18" s="68">
        <v>320000</v>
      </c>
      <c r="R18" s="68">
        <v>-320000</v>
      </c>
      <c r="S18" s="130"/>
      <c r="T18" s="68">
        <f>SUM(F18:S18)</f>
        <v>0</v>
      </c>
      <c r="U18" s="68"/>
      <c r="V18" s="68">
        <v>0</v>
      </c>
      <c r="W18" s="68"/>
      <c r="X18" s="68">
        <f t="shared" ref="X18:X20" si="0">SUM(T18:V18)</f>
        <v>0</v>
      </c>
    </row>
    <row r="19" spans="1:24" ht="20.100000000000001" customHeight="1">
      <c r="A19" s="19" t="s">
        <v>154</v>
      </c>
      <c r="B19" s="2"/>
      <c r="C19" s="2"/>
      <c r="D19" s="66">
        <v>29</v>
      </c>
      <c r="E19" s="2"/>
      <c r="F19" s="68">
        <v>0</v>
      </c>
      <c r="G19" s="130"/>
      <c r="H19" s="68">
        <v>0</v>
      </c>
      <c r="I19" s="130"/>
      <c r="J19" s="68">
        <v>0</v>
      </c>
      <c r="K19" s="130"/>
      <c r="L19" s="68">
        <v>0</v>
      </c>
      <c r="M19" s="68"/>
      <c r="N19" s="68">
        <v>0</v>
      </c>
      <c r="O19" s="130"/>
      <c r="P19" s="68">
        <v>0</v>
      </c>
      <c r="R19" s="68">
        <v>-38028414</v>
      </c>
      <c r="S19" s="130"/>
      <c r="T19" s="68">
        <f>SUM(F19:S19)</f>
        <v>-38028414</v>
      </c>
      <c r="U19" s="68"/>
      <c r="V19" s="68">
        <v>0</v>
      </c>
      <c r="W19" s="68"/>
      <c r="X19" s="68">
        <f>SUM(T19:V19)</f>
        <v>-38028414</v>
      </c>
    </row>
    <row r="20" spans="1:24" ht="20.100000000000001" customHeight="1">
      <c r="A20" s="2" t="s">
        <v>117</v>
      </c>
      <c r="B20" s="2"/>
      <c r="C20" s="2"/>
      <c r="D20" s="66"/>
      <c r="E20" s="2"/>
      <c r="F20" s="76">
        <v>0</v>
      </c>
      <c r="G20" s="68"/>
      <c r="H20" s="76">
        <v>0</v>
      </c>
      <c r="I20" s="68"/>
      <c r="J20" s="76">
        <v>0</v>
      </c>
      <c r="K20" s="68"/>
      <c r="L20" s="76">
        <v>0</v>
      </c>
      <c r="M20" s="68"/>
      <c r="N20" s="76">
        <v>0</v>
      </c>
      <c r="O20" s="68"/>
      <c r="P20" s="76">
        <v>0</v>
      </c>
      <c r="Q20" s="68"/>
      <c r="R20" s="76">
        <v>18648311</v>
      </c>
      <c r="S20" s="68"/>
      <c r="T20" s="76">
        <f>SUM(F20:S20)</f>
        <v>18648311</v>
      </c>
      <c r="U20" s="68"/>
      <c r="V20" s="76">
        <v>570654</v>
      </c>
      <c r="W20" s="68"/>
      <c r="X20" s="76">
        <f t="shared" si="0"/>
        <v>19218965</v>
      </c>
    </row>
    <row r="21" spans="1:24" ht="6" customHeight="1">
      <c r="A21" s="2"/>
      <c r="B21" s="2"/>
      <c r="C21" s="2"/>
      <c r="D21" s="2"/>
      <c r="E21" s="2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82"/>
    </row>
    <row r="22" spans="1:24" ht="20.100000000000001" customHeight="1" thickBot="1">
      <c r="A22" s="3" t="s">
        <v>155</v>
      </c>
      <c r="B22" s="2"/>
      <c r="C22" s="2"/>
      <c r="D22" s="68"/>
      <c r="E22" s="68"/>
      <c r="F22" s="77">
        <f>SUM(F13:F20)</f>
        <v>173158750</v>
      </c>
      <c r="G22" s="68"/>
      <c r="H22" s="77">
        <f>SUM(H13:H20)</f>
        <v>322716550</v>
      </c>
      <c r="I22" s="68"/>
      <c r="J22" s="77">
        <f>SUM(J13:J20)</f>
        <v>0</v>
      </c>
      <c r="K22" s="68"/>
      <c r="L22" s="77">
        <f>SUM(L13:L20)</f>
        <v>1175732</v>
      </c>
      <c r="M22" s="68"/>
      <c r="N22" s="77">
        <f>SUM(N13:N20)</f>
        <v>-1502</v>
      </c>
      <c r="O22" s="68"/>
      <c r="P22" s="77">
        <f>SUM(P13:P20)</f>
        <v>12090000</v>
      </c>
      <c r="Q22" s="68"/>
      <c r="R22" s="77">
        <f>SUM(R13:R20)</f>
        <v>48380787</v>
      </c>
      <c r="S22" s="68"/>
      <c r="T22" s="77">
        <f>SUM(T13:T20)</f>
        <v>557520317</v>
      </c>
      <c r="U22" s="68"/>
      <c r="V22" s="77">
        <f>SUM(V13:V20)</f>
        <v>1781817</v>
      </c>
      <c r="W22" s="68"/>
      <c r="X22" s="77">
        <f>SUM(X13:X20)</f>
        <v>559302134</v>
      </c>
    </row>
    <row r="23" spans="1:24" ht="20.100000000000001" customHeight="1" thickTop="1">
      <c r="A23" s="3"/>
      <c r="B23" s="2"/>
      <c r="C23" s="34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</row>
    <row r="24" spans="1:24" ht="20.100000000000001" customHeight="1">
      <c r="A24" s="3" t="s">
        <v>156</v>
      </c>
      <c r="B24" s="2"/>
      <c r="C24" s="2"/>
      <c r="D24" s="2"/>
      <c r="E24" s="2"/>
      <c r="F24" s="68">
        <v>173158750</v>
      </c>
      <c r="G24" s="68"/>
      <c r="H24" s="68">
        <v>322716550</v>
      </c>
      <c r="I24" s="68"/>
      <c r="J24" s="68">
        <v>0</v>
      </c>
      <c r="K24" s="68"/>
      <c r="L24" s="68">
        <v>1175732</v>
      </c>
      <c r="M24" s="68"/>
      <c r="N24" s="68">
        <v>-1502</v>
      </c>
      <c r="O24" s="68"/>
      <c r="P24" s="68">
        <v>12090000</v>
      </c>
      <c r="Q24" s="68"/>
      <c r="R24" s="68">
        <v>48380787</v>
      </c>
      <c r="S24" s="68"/>
      <c r="T24" s="68">
        <f>SUM(F24:S24)</f>
        <v>557520317</v>
      </c>
      <c r="U24" s="68"/>
      <c r="V24" s="68">
        <v>1781817</v>
      </c>
      <c r="W24" s="68"/>
      <c r="X24" s="68">
        <f>SUM(T24:V24)</f>
        <v>559302134</v>
      </c>
    </row>
    <row r="25" spans="1:24" ht="6" customHeight="1">
      <c r="A25" s="3"/>
      <c r="B25" s="2"/>
      <c r="C25" s="2"/>
      <c r="D25" s="2"/>
      <c r="E25" s="2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</row>
    <row r="26" spans="1:24" ht="20.100000000000001" customHeight="1">
      <c r="A26" s="3" t="s">
        <v>150</v>
      </c>
      <c r="B26" s="2"/>
      <c r="C26" s="2"/>
      <c r="D26" s="2"/>
      <c r="E26" s="2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</row>
    <row r="27" spans="1:24" ht="20.100000000000001" customHeight="1">
      <c r="A27" s="2" t="s">
        <v>151</v>
      </c>
      <c r="B27" s="2"/>
      <c r="C27" s="2"/>
      <c r="D27" s="66">
        <v>26</v>
      </c>
      <c r="E27" s="2"/>
      <c r="F27" s="68">
        <v>23125285</v>
      </c>
      <c r="G27" s="68"/>
      <c r="H27" s="68">
        <v>21408563</v>
      </c>
      <c r="I27" s="68"/>
      <c r="J27" s="68">
        <v>0</v>
      </c>
      <c r="K27" s="68"/>
      <c r="L27" s="68">
        <v>0</v>
      </c>
      <c r="M27" s="68"/>
      <c r="N27" s="68">
        <v>0</v>
      </c>
      <c r="O27" s="68"/>
      <c r="P27" s="68">
        <v>0</v>
      </c>
      <c r="Q27" s="68"/>
      <c r="R27" s="68">
        <v>0</v>
      </c>
      <c r="S27" s="68"/>
      <c r="T27" s="68">
        <f>SUM(F27:S27)</f>
        <v>44533848</v>
      </c>
      <c r="U27" s="68"/>
      <c r="V27" s="68">
        <v>0</v>
      </c>
      <c r="W27" s="68"/>
      <c r="X27" s="68">
        <f>SUM(T27:V27)</f>
        <v>44533848</v>
      </c>
    </row>
    <row r="28" spans="1:24" ht="20.100000000000001" customHeight="1">
      <c r="A28" s="33" t="s">
        <v>153</v>
      </c>
      <c r="B28" s="2"/>
      <c r="C28" s="2"/>
      <c r="D28" s="66">
        <v>27</v>
      </c>
      <c r="E28" s="2"/>
      <c r="F28" s="68">
        <v>0</v>
      </c>
      <c r="G28" s="130"/>
      <c r="H28" s="68">
        <v>0</v>
      </c>
      <c r="I28" s="130"/>
      <c r="J28" s="68">
        <v>0</v>
      </c>
      <c r="K28" s="130"/>
      <c r="L28" s="68">
        <v>0</v>
      </c>
      <c r="M28" s="68"/>
      <c r="N28" s="68">
        <v>0</v>
      </c>
      <c r="O28" s="130"/>
      <c r="P28" s="68">
        <v>3704000</v>
      </c>
      <c r="Q28" s="68"/>
      <c r="R28" s="68">
        <v>-3704000</v>
      </c>
      <c r="S28" s="130"/>
      <c r="T28" s="68">
        <f>SUM(F28:S28)</f>
        <v>0</v>
      </c>
      <c r="U28" s="68"/>
      <c r="V28" s="68">
        <v>0</v>
      </c>
      <c r="W28" s="68"/>
      <c r="X28" s="68">
        <f t="shared" ref="X28" si="1">SUM(T28:V28)</f>
        <v>0</v>
      </c>
    </row>
    <row r="29" spans="1:24" ht="20.100000000000001" customHeight="1">
      <c r="A29" s="2" t="s">
        <v>117</v>
      </c>
      <c r="B29" s="2"/>
      <c r="C29" s="2"/>
      <c r="D29" s="66"/>
      <c r="E29" s="2"/>
      <c r="F29" s="76">
        <v>0</v>
      </c>
      <c r="G29" s="68"/>
      <c r="H29" s="76">
        <v>0</v>
      </c>
      <c r="I29" s="68"/>
      <c r="J29" s="76">
        <v>0</v>
      </c>
      <c r="K29" s="68"/>
      <c r="L29" s="76">
        <v>0</v>
      </c>
      <c r="M29" s="68"/>
      <c r="N29" s="76">
        <v>0</v>
      </c>
      <c r="O29" s="68"/>
      <c r="P29" s="76">
        <v>0</v>
      </c>
      <c r="Q29" s="68"/>
      <c r="R29" s="76">
        <v>-22264756</v>
      </c>
      <c r="S29" s="68"/>
      <c r="T29" s="76">
        <f>SUM(F29:S29)</f>
        <v>-22264756</v>
      </c>
      <c r="U29" s="68"/>
      <c r="V29" s="76">
        <v>-1747299</v>
      </c>
      <c r="W29" s="68"/>
      <c r="X29" s="76">
        <f t="shared" ref="X29" si="2">SUM(T29:V29)</f>
        <v>-24012055</v>
      </c>
    </row>
    <row r="30" spans="1:24" ht="6" customHeight="1">
      <c r="A30" s="2"/>
      <c r="B30" s="2"/>
      <c r="C30" s="2"/>
      <c r="D30" s="2"/>
      <c r="E30" s="2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82"/>
    </row>
    <row r="31" spans="1:24" ht="20.100000000000001" customHeight="1" thickBot="1">
      <c r="A31" s="3" t="s">
        <v>157</v>
      </c>
      <c r="B31" s="2"/>
      <c r="C31" s="2"/>
      <c r="D31" s="68"/>
      <c r="E31" s="68"/>
      <c r="F31" s="77">
        <f>SUM(F24:F29)</f>
        <v>196284035</v>
      </c>
      <c r="G31" s="68"/>
      <c r="H31" s="77">
        <f>SUM(H24:H29)</f>
        <v>344125113</v>
      </c>
      <c r="I31" s="68"/>
      <c r="J31" s="77">
        <f>SUM(J24:J29)</f>
        <v>0</v>
      </c>
      <c r="K31" s="68"/>
      <c r="L31" s="77">
        <f>SUM(L24:L29)</f>
        <v>1175732</v>
      </c>
      <c r="M31" s="68"/>
      <c r="N31" s="77">
        <f>SUM(N24:N29)</f>
        <v>-1502</v>
      </c>
      <c r="O31" s="68"/>
      <c r="P31" s="77">
        <f>SUM(P24:P29)</f>
        <v>15794000</v>
      </c>
      <c r="Q31" s="68"/>
      <c r="R31" s="77">
        <f>SUM(R24:R29)</f>
        <v>22412031</v>
      </c>
      <c r="S31" s="68"/>
      <c r="T31" s="77">
        <f>SUM(T24:T29)</f>
        <v>579789409</v>
      </c>
      <c r="U31" s="68"/>
      <c r="V31" s="77">
        <f>SUM(V24:V29)</f>
        <v>34518</v>
      </c>
      <c r="W31" s="68"/>
      <c r="X31" s="77">
        <f>SUM(X24:X29)</f>
        <v>579823927</v>
      </c>
    </row>
    <row r="32" spans="1:24" ht="20.100000000000001" customHeight="1" thickTop="1">
      <c r="A32" s="3"/>
      <c r="B32" s="2"/>
      <c r="C32" s="2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</row>
    <row r="33" spans="1:24" ht="20.100000000000001" customHeight="1">
      <c r="A33" s="3"/>
      <c r="B33" s="2"/>
      <c r="C33" s="2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</row>
    <row r="34" spans="1:24" ht="20.100000000000001" customHeight="1">
      <c r="A34" s="3"/>
      <c r="B34" s="2"/>
      <c r="C34" s="2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</row>
    <row r="35" spans="1:24" ht="9.75" customHeight="1">
      <c r="A35" s="3"/>
      <c r="B35" s="2"/>
      <c r="C35" s="2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</row>
    <row r="36" spans="1:24" s="2" customFormat="1" ht="20.100000000000001" customHeight="1">
      <c r="A36" s="35" t="s">
        <v>158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</row>
    <row r="37" spans="1:24" s="2" customFormat="1" ht="20.100000000000001" customHeight="1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</row>
    <row r="38" spans="1:24" ht="22.35" customHeight="1">
      <c r="A38" s="36" t="s">
        <v>35</v>
      </c>
      <c r="B38" s="36"/>
      <c r="C38" s="36"/>
      <c r="D38" s="36"/>
      <c r="E38" s="36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00"/>
      <c r="Q38" s="100"/>
      <c r="R38" s="132"/>
      <c r="S38" s="132"/>
      <c r="T38" s="132"/>
      <c r="U38" s="132"/>
      <c r="V38" s="100"/>
      <c r="W38" s="132"/>
      <c r="X38" s="100"/>
    </row>
  </sheetData>
  <mergeCells count="3">
    <mergeCell ref="F5:X5"/>
    <mergeCell ref="F6:T6"/>
    <mergeCell ref="P7:R7"/>
  </mergeCells>
  <pageMargins left="0.4" right="0.4" top="0.5" bottom="0.6" header="0.49" footer="0.4"/>
  <pageSetup paperSize="9" scale="80" firstPageNumber="11" fitToHeight="0" orientation="landscape" useFirstPageNumber="1" horizontalDpi="1200" verticalDpi="1200" r:id="rId1"/>
  <headerFooter>
    <oddFooter>&amp;R&amp;"Browallia New,Regular"&amp;13&amp;P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ADA44-14B3-4348-B6C0-02D34467ADA4}">
  <dimension ref="A1:P34"/>
  <sheetViews>
    <sheetView zoomScaleNormal="100" zoomScaleSheetLayoutView="90" workbookViewId="0">
      <selection activeCell="C7" sqref="C7"/>
    </sheetView>
  </sheetViews>
  <sheetFormatPr defaultColWidth="9.140625" defaultRowHeight="20.100000000000001" customHeight="1"/>
  <cols>
    <col min="1" max="2" width="1.7109375" style="31" customWidth="1"/>
    <col min="3" max="3" width="48.28515625" style="31" customWidth="1"/>
    <col min="4" max="4" width="8.7109375" style="31" customWidth="1"/>
    <col min="5" max="5" width="0.85546875" style="31" customWidth="1"/>
    <col min="6" max="6" width="12.140625" style="133" bestFit="1" customWidth="1"/>
    <col min="7" max="7" width="0.85546875" style="133" customWidth="1"/>
    <col min="8" max="8" width="11.7109375" style="133" customWidth="1"/>
    <col min="9" max="9" width="0.85546875" style="133" customWidth="1"/>
    <col min="10" max="10" width="12.7109375" style="133" customWidth="1"/>
    <col min="11" max="11" width="0.85546875" style="133" customWidth="1"/>
    <col min="12" max="12" width="19.7109375" style="130" customWidth="1"/>
    <col min="13" max="13" width="0.85546875" style="134" customWidth="1"/>
    <col min="14" max="14" width="15.42578125" style="130" customWidth="1"/>
    <col min="15" max="15" width="0.85546875" style="38" customWidth="1"/>
    <col min="16" max="16" width="15.42578125" style="130" customWidth="1"/>
    <col min="17" max="16384" width="9.140625" style="31"/>
  </cols>
  <sheetData>
    <row r="1" spans="1:16" s="29" customFormat="1" ht="20.100000000000001" customHeight="1">
      <c r="A1" s="29" t="s">
        <v>0</v>
      </c>
      <c r="B1" s="37"/>
      <c r="C1" s="37"/>
      <c r="F1" s="113"/>
      <c r="G1" s="113"/>
      <c r="H1" s="113"/>
      <c r="I1" s="113"/>
      <c r="J1" s="113"/>
      <c r="K1" s="113"/>
      <c r="L1" s="114"/>
      <c r="M1" s="115"/>
      <c r="N1" s="114"/>
      <c r="O1" s="135"/>
      <c r="P1" s="114"/>
    </row>
    <row r="2" spans="1:16" s="29" customFormat="1" ht="20.100000000000001" customHeight="1">
      <c r="A2" s="29" t="s">
        <v>159</v>
      </c>
      <c r="F2" s="113"/>
      <c r="G2" s="113"/>
      <c r="H2" s="113"/>
      <c r="I2" s="113"/>
      <c r="J2" s="113"/>
      <c r="K2" s="113"/>
      <c r="L2" s="114"/>
      <c r="M2" s="115"/>
      <c r="N2" s="114"/>
      <c r="O2" s="135"/>
      <c r="P2" s="114"/>
    </row>
    <row r="3" spans="1:16" s="29" customFormat="1" ht="20.100000000000001" customHeight="1">
      <c r="A3" s="30" t="s">
        <v>84</v>
      </c>
      <c r="B3" s="30"/>
      <c r="C3" s="30"/>
      <c r="D3" s="117"/>
      <c r="E3" s="118"/>
      <c r="F3" s="116"/>
      <c r="G3" s="116"/>
      <c r="H3" s="116"/>
      <c r="I3" s="116"/>
      <c r="J3" s="116"/>
      <c r="K3" s="116"/>
      <c r="L3" s="117"/>
      <c r="M3" s="118"/>
      <c r="N3" s="118"/>
      <c r="O3" s="136"/>
      <c r="P3" s="118"/>
    </row>
    <row r="4" spans="1:16" s="29" customFormat="1" ht="20.100000000000001" customHeight="1">
      <c r="D4" s="114"/>
      <c r="E4" s="115"/>
      <c r="F4" s="113"/>
      <c r="G4" s="113"/>
      <c r="H4" s="113"/>
      <c r="I4" s="113"/>
      <c r="J4" s="113"/>
      <c r="K4" s="113"/>
      <c r="L4" s="114"/>
      <c r="M4" s="115"/>
      <c r="N4" s="115"/>
      <c r="O4" s="135"/>
      <c r="P4" s="115"/>
    </row>
    <row r="5" spans="1:16" s="29" customFormat="1" ht="18.95" customHeight="1">
      <c r="A5" s="3"/>
      <c r="B5" s="3"/>
      <c r="C5" s="3"/>
      <c r="D5" s="3"/>
      <c r="E5" s="3"/>
      <c r="F5" s="158" t="s">
        <v>4</v>
      </c>
      <c r="G5" s="158"/>
      <c r="H5" s="158"/>
      <c r="I5" s="158"/>
      <c r="J5" s="158"/>
      <c r="K5" s="158"/>
      <c r="L5" s="158"/>
      <c r="M5" s="158"/>
      <c r="N5" s="158"/>
      <c r="O5" s="158"/>
      <c r="P5" s="158"/>
    </row>
    <row r="6" spans="1:16" s="29" customFormat="1" ht="18.95" customHeight="1">
      <c r="A6" s="2"/>
      <c r="B6" s="2"/>
      <c r="C6" s="2"/>
      <c r="D6" s="68"/>
      <c r="E6" s="119"/>
      <c r="F6" s="68"/>
      <c r="G6" s="68"/>
      <c r="H6" s="68"/>
      <c r="I6" s="137"/>
      <c r="J6" s="68"/>
      <c r="K6" s="137"/>
      <c r="L6" s="158" t="s">
        <v>76</v>
      </c>
      <c r="M6" s="158"/>
      <c r="N6" s="158"/>
      <c r="O6" s="119"/>
      <c r="P6" s="68"/>
    </row>
    <row r="7" spans="1:16" ht="18.95" customHeight="1">
      <c r="A7" s="3"/>
      <c r="B7" s="3"/>
      <c r="C7" s="3"/>
      <c r="D7" s="68"/>
      <c r="E7" s="119"/>
      <c r="F7" s="71" t="s">
        <v>160</v>
      </c>
      <c r="G7" s="71"/>
      <c r="H7" s="124" t="s">
        <v>133</v>
      </c>
      <c r="I7" s="138"/>
      <c r="J7" s="71" t="s">
        <v>134</v>
      </c>
      <c r="K7" s="138"/>
      <c r="L7" s="121" t="s">
        <v>130</v>
      </c>
      <c r="M7" s="120"/>
      <c r="N7" s="71"/>
      <c r="O7" s="122"/>
      <c r="P7" s="71" t="s">
        <v>140</v>
      </c>
    </row>
    <row r="8" spans="1:16" ht="18.95" customHeight="1">
      <c r="A8" s="3"/>
      <c r="B8" s="3"/>
      <c r="C8" s="3"/>
      <c r="D8" s="68"/>
      <c r="E8" s="119"/>
      <c r="F8" s="71" t="s">
        <v>161</v>
      </c>
      <c r="G8" s="71"/>
      <c r="H8" s="124" t="s">
        <v>142</v>
      </c>
      <c r="I8" s="123"/>
      <c r="J8" s="71" t="s">
        <v>143</v>
      </c>
      <c r="K8" s="123"/>
      <c r="L8" s="126" t="s">
        <v>162</v>
      </c>
      <c r="M8" s="120"/>
      <c r="N8" s="71" t="s">
        <v>78</v>
      </c>
      <c r="O8" s="120"/>
      <c r="P8" s="71" t="s">
        <v>59</v>
      </c>
    </row>
    <row r="9" spans="1:16" ht="18.95" customHeight="1">
      <c r="A9" s="2"/>
      <c r="B9" s="2"/>
      <c r="C9" s="2"/>
      <c r="D9" s="153" t="s">
        <v>7</v>
      </c>
      <c r="E9" s="119"/>
      <c r="F9" s="73" t="s">
        <v>8</v>
      </c>
      <c r="G9" s="71"/>
      <c r="H9" s="127" t="s">
        <v>8</v>
      </c>
      <c r="I9" s="123"/>
      <c r="J9" s="127" t="s">
        <v>8</v>
      </c>
      <c r="K9" s="123"/>
      <c r="L9" s="73" t="s">
        <v>8</v>
      </c>
      <c r="M9" s="120"/>
      <c r="N9" s="73" t="s">
        <v>8</v>
      </c>
      <c r="O9" s="120"/>
      <c r="P9" s="73" t="s">
        <v>8</v>
      </c>
    </row>
    <row r="10" spans="1:16" ht="6" customHeight="1">
      <c r="A10" s="2"/>
      <c r="B10" s="2"/>
      <c r="C10" s="2"/>
      <c r="D10" s="67"/>
      <c r="E10" s="119"/>
      <c r="F10" s="68"/>
      <c r="G10" s="68"/>
      <c r="H10" s="68"/>
      <c r="I10" s="123"/>
      <c r="J10" s="68"/>
      <c r="K10" s="123"/>
      <c r="L10" s="68"/>
      <c r="M10" s="119"/>
      <c r="N10" s="68"/>
      <c r="O10" s="119"/>
      <c r="P10" s="68"/>
    </row>
    <row r="11" spans="1:16" ht="18.95" customHeight="1">
      <c r="A11" s="3" t="s">
        <v>149</v>
      </c>
      <c r="B11" s="2"/>
      <c r="C11" s="2"/>
      <c r="D11" s="67"/>
      <c r="E11" s="119"/>
      <c r="F11" s="68">
        <v>158000000</v>
      </c>
      <c r="G11" s="68"/>
      <c r="H11" s="68">
        <v>228732200</v>
      </c>
      <c r="I11" s="68"/>
      <c r="J11" s="68">
        <v>3409740</v>
      </c>
      <c r="K11" s="68"/>
      <c r="L11" s="68">
        <v>11770000</v>
      </c>
      <c r="M11" s="68"/>
      <c r="N11" s="68">
        <v>103852846</v>
      </c>
      <c r="O11" s="68"/>
      <c r="P11" s="68">
        <f>SUM(F11:N11)</f>
        <v>505764786</v>
      </c>
    </row>
    <row r="12" spans="1:16" ht="6" customHeight="1">
      <c r="A12" s="3"/>
      <c r="B12" s="2"/>
      <c r="C12" s="2"/>
      <c r="D12" s="67"/>
      <c r="E12" s="119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</row>
    <row r="13" spans="1:16" ht="18.95" customHeight="1">
      <c r="A13" s="3" t="s">
        <v>150</v>
      </c>
      <c r="B13" s="2"/>
      <c r="C13" s="2"/>
      <c r="D13" s="67"/>
      <c r="E13" s="119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</row>
    <row r="14" spans="1:16" ht="18.95" customHeight="1">
      <c r="A14" s="2" t="s">
        <v>151</v>
      </c>
      <c r="B14" s="2"/>
      <c r="C14" s="2"/>
      <c r="D14" s="67">
        <v>26</v>
      </c>
      <c r="E14" s="119"/>
      <c r="F14" s="68">
        <v>15158750</v>
      </c>
      <c r="G14" s="68"/>
      <c r="H14" s="68">
        <v>93984350</v>
      </c>
      <c r="I14" s="68"/>
      <c r="J14" s="68">
        <v>-3409740</v>
      </c>
      <c r="K14" s="68"/>
      <c r="L14" s="68">
        <v>0</v>
      </c>
      <c r="M14" s="68"/>
      <c r="N14" s="68">
        <v>0</v>
      </c>
      <c r="O14" s="68"/>
      <c r="P14" s="68">
        <f>SUM(F14:N14)</f>
        <v>105733360</v>
      </c>
    </row>
    <row r="15" spans="1:16" ht="18.95" customHeight="1">
      <c r="A15" s="33" t="s">
        <v>153</v>
      </c>
      <c r="B15" s="2"/>
      <c r="C15" s="2"/>
      <c r="D15" s="66">
        <v>27</v>
      </c>
      <c r="E15" s="119"/>
      <c r="F15" s="68">
        <v>0</v>
      </c>
      <c r="G15" s="68"/>
      <c r="H15" s="68">
        <v>0</v>
      </c>
      <c r="I15" s="68"/>
      <c r="J15" s="68">
        <v>0</v>
      </c>
      <c r="K15" s="68"/>
      <c r="L15" s="68">
        <v>320000</v>
      </c>
      <c r="M15" s="68"/>
      <c r="N15" s="68">
        <v>-320000</v>
      </c>
      <c r="O15" s="68"/>
      <c r="P15" s="68">
        <f t="shared" ref="P15:P16" si="0">SUM(F15:N15)</f>
        <v>0</v>
      </c>
    </row>
    <row r="16" spans="1:16" ht="18.95" customHeight="1">
      <c r="A16" s="19" t="s">
        <v>154</v>
      </c>
      <c r="B16" s="2"/>
      <c r="C16" s="2"/>
      <c r="D16" s="66">
        <v>29</v>
      </c>
      <c r="E16" s="119"/>
      <c r="F16" s="68">
        <v>0</v>
      </c>
      <c r="G16" s="68"/>
      <c r="H16" s="68">
        <v>0</v>
      </c>
      <c r="I16" s="68"/>
      <c r="J16" s="68">
        <v>0</v>
      </c>
      <c r="K16" s="68"/>
      <c r="L16" s="68">
        <v>0</v>
      </c>
      <c r="M16" s="68"/>
      <c r="N16" s="68">
        <v>-38028414</v>
      </c>
      <c r="O16" s="68"/>
      <c r="P16" s="68">
        <f t="shared" si="0"/>
        <v>-38028414</v>
      </c>
    </row>
    <row r="17" spans="1:16" ht="18.95" customHeight="1">
      <c r="A17" s="2" t="s">
        <v>117</v>
      </c>
      <c r="B17" s="2"/>
      <c r="C17" s="2"/>
      <c r="D17" s="67"/>
      <c r="E17" s="119"/>
      <c r="F17" s="76">
        <v>0</v>
      </c>
      <c r="G17" s="68"/>
      <c r="H17" s="76">
        <v>0</v>
      </c>
      <c r="I17" s="68"/>
      <c r="J17" s="76">
        <v>0</v>
      </c>
      <c r="K17" s="68"/>
      <c r="L17" s="76">
        <v>0</v>
      </c>
      <c r="M17" s="68"/>
      <c r="N17" s="76">
        <v>8293278</v>
      </c>
      <c r="O17" s="68"/>
      <c r="P17" s="76">
        <f>SUM(F17:N17)</f>
        <v>8293278</v>
      </c>
    </row>
    <row r="18" spans="1:16" ht="6" customHeight="1">
      <c r="A18" s="2"/>
      <c r="B18" s="2"/>
      <c r="C18" s="2"/>
      <c r="D18" s="67"/>
      <c r="E18" s="119"/>
      <c r="F18" s="68"/>
      <c r="G18" s="68"/>
      <c r="H18" s="68"/>
      <c r="I18" s="11"/>
      <c r="J18" s="68"/>
      <c r="K18" s="11"/>
      <c r="L18" s="68"/>
      <c r="M18" s="119"/>
      <c r="N18" s="68"/>
      <c r="O18" s="119"/>
      <c r="P18" s="68"/>
    </row>
    <row r="19" spans="1:16" ht="18.95" customHeight="1" thickBot="1">
      <c r="A19" s="3" t="s">
        <v>155</v>
      </c>
      <c r="B19" s="2"/>
      <c r="C19" s="2"/>
      <c r="D19" s="67"/>
      <c r="E19" s="119"/>
      <c r="F19" s="77">
        <f>SUM(F11:F17)</f>
        <v>173158750</v>
      </c>
      <c r="G19" s="68"/>
      <c r="H19" s="77">
        <f>SUM(H11:H17)</f>
        <v>322716550</v>
      </c>
      <c r="I19" s="11"/>
      <c r="J19" s="77">
        <f>SUM(J11:J17)</f>
        <v>0</v>
      </c>
      <c r="K19" s="11"/>
      <c r="L19" s="77">
        <f>SUM(L11:L17)</f>
        <v>12090000</v>
      </c>
      <c r="M19" s="119"/>
      <c r="N19" s="77">
        <f>SUM(N11:N17)</f>
        <v>73797710</v>
      </c>
      <c r="O19" s="119"/>
      <c r="P19" s="77">
        <f>SUM(P11:P17)</f>
        <v>581763010</v>
      </c>
    </row>
    <row r="20" spans="1:16" ht="18.95" customHeight="1" thickTop="1">
      <c r="A20" s="3"/>
      <c r="B20" s="2"/>
      <c r="C20" s="2"/>
      <c r="D20" s="67"/>
      <c r="E20" s="119"/>
      <c r="F20" s="68"/>
      <c r="G20" s="68"/>
      <c r="H20" s="68"/>
      <c r="I20" s="11"/>
      <c r="J20" s="68"/>
      <c r="K20" s="11"/>
      <c r="L20" s="68"/>
      <c r="M20" s="119"/>
      <c r="N20" s="68"/>
      <c r="O20" s="119"/>
      <c r="P20" s="68"/>
    </row>
    <row r="21" spans="1:16" ht="18.95" customHeight="1">
      <c r="A21" s="3" t="s">
        <v>156</v>
      </c>
      <c r="B21" s="2"/>
      <c r="C21" s="2"/>
      <c r="D21" s="67"/>
      <c r="E21" s="119"/>
      <c r="F21" s="68">
        <v>173158750</v>
      </c>
      <c r="G21" s="68"/>
      <c r="H21" s="68">
        <v>322716550</v>
      </c>
      <c r="I21" s="68"/>
      <c r="J21" s="68">
        <v>0</v>
      </c>
      <c r="K21" s="68"/>
      <c r="L21" s="68">
        <v>12090000</v>
      </c>
      <c r="M21" s="68"/>
      <c r="N21" s="68">
        <v>73797710</v>
      </c>
      <c r="O21" s="68"/>
      <c r="P21" s="68">
        <f>SUM(F21:N21)</f>
        <v>581763010</v>
      </c>
    </row>
    <row r="22" spans="1:16" ht="6" customHeight="1">
      <c r="A22" s="3"/>
      <c r="B22" s="2"/>
      <c r="C22" s="2"/>
      <c r="D22" s="67"/>
      <c r="E22" s="119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</row>
    <row r="23" spans="1:16" ht="18.95" customHeight="1">
      <c r="A23" s="3" t="s">
        <v>150</v>
      </c>
      <c r="B23" s="2"/>
      <c r="C23" s="2"/>
      <c r="D23" s="67"/>
      <c r="E23" s="119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</row>
    <row r="24" spans="1:16" ht="18.95" customHeight="1">
      <c r="A24" s="2" t="s">
        <v>151</v>
      </c>
      <c r="B24" s="2"/>
      <c r="C24" s="2"/>
      <c r="D24" s="67">
        <v>26</v>
      </c>
      <c r="E24" s="119"/>
      <c r="F24" s="68">
        <v>23125285</v>
      </c>
      <c r="G24" s="68"/>
      <c r="H24" s="68">
        <v>21408563</v>
      </c>
      <c r="I24" s="68"/>
      <c r="J24" s="68">
        <v>0</v>
      </c>
      <c r="K24" s="68"/>
      <c r="L24" s="68">
        <v>0</v>
      </c>
      <c r="M24" s="68"/>
      <c r="N24" s="68">
        <v>0</v>
      </c>
      <c r="O24" s="68"/>
      <c r="P24" s="68">
        <f>SUM(F24:N24)</f>
        <v>44533848</v>
      </c>
    </row>
    <row r="25" spans="1:16" ht="18.95" customHeight="1">
      <c r="A25" s="33" t="s">
        <v>153</v>
      </c>
      <c r="B25" s="2"/>
      <c r="C25" s="2"/>
      <c r="D25" s="66">
        <v>27</v>
      </c>
      <c r="E25" s="119"/>
      <c r="F25" s="68">
        <v>0</v>
      </c>
      <c r="G25" s="68"/>
      <c r="H25" s="68">
        <v>0</v>
      </c>
      <c r="I25" s="68"/>
      <c r="J25" s="68">
        <v>0</v>
      </c>
      <c r="K25" s="68"/>
      <c r="L25" s="68">
        <v>3704000</v>
      </c>
      <c r="M25" s="68"/>
      <c r="N25" s="68">
        <v>-3704000</v>
      </c>
      <c r="O25" s="68"/>
      <c r="P25" s="68">
        <f t="shared" ref="P25" si="1">SUM(F25:N25)</f>
        <v>0</v>
      </c>
    </row>
    <row r="26" spans="1:16" ht="18.95" customHeight="1">
      <c r="A26" s="2" t="s">
        <v>117</v>
      </c>
      <c r="B26" s="2"/>
      <c r="C26" s="2"/>
      <c r="D26" s="67"/>
      <c r="E26" s="119"/>
      <c r="F26" s="76">
        <v>0</v>
      </c>
      <c r="G26" s="68"/>
      <c r="H26" s="76">
        <v>0</v>
      </c>
      <c r="I26" s="68"/>
      <c r="J26" s="76">
        <v>0</v>
      </c>
      <c r="K26" s="68"/>
      <c r="L26" s="76">
        <v>0</v>
      </c>
      <c r="M26" s="68"/>
      <c r="N26" s="76">
        <v>20218137</v>
      </c>
      <c r="O26" s="68"/>
      <c r="P26" s="76">
        <f>SUM(F26:N26)</f>
        <v>20218137</v>
      </c>
    </row>
    <row r="27" spans="1:16" ht="6" customHeight="1">
      <c r="A27" s="2"/>
      <c r="B27" s="2"/>
      <c r="C27" s="2"/>
      <c r="D27" s="67"/>
      <c r="E27" s="119"/>
      <c r="F27" s="68"/>
      <c r="G27" s="68"/>
      <c r="H27" s="68"/>
      <c r="I27" s="11"/>
      <c r="J27" s="68"/>
      <c r="K27" s="11"/>
      <c r="L27" s="68"/>
      <c r="M27" s="119"/>
      <c r="N27" s="68"/>
      <c r="O27" s="119"/>
      <c r="P27" s="68"/>
    </row>
    <row r="28" spans="1:16" ht="18.95" customHeight="1" thickBot="1">
      <c r="A28" s="3" t="s">
        <v>157</v>
      </c>
      <c r="B28" s="2"/>
      <c r="C28" s="2"/>
      <c r="D28" s="67"/>
      <c r="E28" s="119"/>
      <c r="F28" s="77">
        <f>SUM(F21:F26)</f>
        <v>196284035</v>
      </c>
      <c r="G28" s="68"/>
      <c r="H28" s="77">
        <f>SUM(H21:H26)</f>
        <v>344125113</v>
      </c>
      <c r="I28" s="11"/>
      <c r="J28" s="77">
        <f>SUM(J21:J26)</f>
        <v>0</v>
      </c>
      <c r="K28" s="11"/>
      <c r="L28" s="77">
        <f>SUM(L21:L26)</f>
        <v>15794000</v>
      </c>
      <c r="M28" s="119"/>
      <c r="N28" s="77">
        <f>SUM(N21:N26)</f>
        <v>90311847</v>
      </c>
      <c r="O28" s="119"/>
      <c r="P28" s="77">
        <f>SUM(P21:P26)</f>
        <v>646514995</v>
      </c>
    </row>
    <row r="29" spans="1:16" ht="18.95" customHeight="1" thickTop="1">
      <c r="A29" s="3"/>
      <c r="B29" s="2"/>
      <c r="C29" s="2"/>
      <c r="D29" s="67"/>
      <c r="E29" s="119"/>
      <c r="F29" s="68"/>
      <c r="G29" s="68"/>
      <c r="H29" s="68"/>
      <c r="I29" s="11"/>
      <c r="J29" s="68"/>
      <c r="K29" s="11"/>
      <c r="L29" s="68"/>
      <c r="M29" s="119"/>
      <c r="N29" s="68"/>
      <c r="O29" s="119"/>
      <c r="P29" s="68"/>
    </row>
    <row r="30" spans="1:16" ht="18.95" customHeight="1">
      <c r="A30" s="3"/>
      <c r="B30" s="2"/>
      <c r="C30" s="2"/>
      <c r="D30" s="67"/>
      <c r="E30" s="119"/>
      <c r="F30" s="68"/>
      <c r="G30" s="68"/>
      <c r="H30" s="68"/>
      <c r="I30" s="11"/>
      <c r="J30" s="68"/>
      <c r="K30" s="11"/>
      <c r="L30" s="68"/>
      <c r="M30" s="119"/>
      <c r="N30" s="68"/>
      <c r="O30" s="119"/>
      <c r="P30" s="68"/>
    </row>
    <row r="31" spans="1:16" ht="14.25" customHeight="1">
      <c r="A31" s="3"/>
      <c r="B31" s="2"/>
      <c r="C31" s="2"/>
      <c r="D31" s="67"/>
      <c r="E31" s="119"/>
      <c r="F31" s="68"/>
      <c r="G31" s="68"/>
      <c r="H31" s="68"/>
      <c r="I31" s="11"/>
      <c r="J31" s="68"/>
      <c r="K31" s="11"/>
      <c r="L31" s="68"/>
      <c r="M31" s="119"/>
      <c r="N31" s="68"/>
      <c r="O31" s="68"/>
      <c r="P31" s="68"/>
    </row>
    <row r="32" spans="1:16" s="2" customFormat="1" ht="18.95" customHeight="1">
      <c r="A32" s="161" t="s">
        <v>163</v>
      </c>
      <c r="B32" s="161"/>
      <c r="C32" s="161"/>
      <c r="D32" s="161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1"/>
    </row>
    <row r="33" spans="1:16" s="2" customFormat="1" ht="12.75" customHeight="1">
      <c r="A33" s="155"/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</row>
    <row r="34" spans="1:16" ht="22.35" customHeight="1">
      <c r="A34" s="36" t="s">
        <v>35</v>
      </c>
      <c r="B34" s="36"/>
      <c r="C34" s="36"/>
      <c r="D34" s="100"/>
      <c r="E34" s="132"/>
      <c r="F34" s="131"/>
      <c r="G34" s="131"/>
      <c r="H34" s="131"/>
      <c r="I34" s="131"/>
      <c r="J34" s="131"/>
      <c r="K34" s="131"/>
      <c r="L34" s="100"/>
      <c r="M34" s="132"/>
      <c r="N34" s="132"/>
      <c r="O34" s="139"/>
      <c r="P34" s="132"/>
    </row>
  </sheetData>
  <mergeCells count="3">
    <mergeCell ref="F5:P5"/>
    <mergeCell ref="L6:N6"/>
    <mergeCell ref="A32:P32"/>
  </mergeCells>
  <pageMargins left="0.7" right="0.7" top="0.5" bottom="0.6" header="0.49" footer="0.4"/>
  <pageSetup paperSize="9" scale="95" firstPageNumber="12" fitToHeight="0" orientation="landscape" useFirstPageNumber="1" horizontalDpi="1200" verticalDpi="1200" r:id="rId1"/>
  <headerFooter>
    <oddFooter>&amp;R&amp;"Browallia New,Regular"&amp;13&amp;P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5B8BA-BB8B-4FC0-937E-F8A03B269C90}">
  <dimension ref="A1:V149"/>
  <sheetViews>
    <sheetView tabSelected="1" zoomScaleNormal="100" zoomScaleSheetLayoutView="90" workbookViewId="0">
      <selection activeCell="B10" sqref="B10"/>
    </sheetView>
  </sheetViews>
  <sheetFormatPr defaultColWidth="0.7109375" defaultRowHeight="21.75" customHeight="1"/>
  <cols>
    <col min="1" max="1" width="1.85546875" style="40" customWidth="1"/>
    <col min="2" max="2" width="57.7109375" style="40" customWidth="1"/>
    <col min="3" max="3" width="8.7109375" style="40" customWidth="1"/>
    <col min="4" max="4" width="0.85546875" style="40" customWidth="1"/>
    <col min="5" max="5" width="12.7109375" style="40" customWidth="1"/>
    <col min="6" max="6" width="0.85546875" style="40" customWidth="1"/>
    <col min="7" max="7" width="12.7109375" style="40" customWidth="1"/>
    <col min="8" max="8" width="0.85546875" style="40" customWidth="1"/>
    <col min="9" max="9" width="12.7109375" style="65" customWidth="1"/>
    <col min="10" max="10" width="0.85546875" style="40" customWidth="1"/>
    <col min="11" max="11" width="12.7109375" style="65" customWidth="1"/>
    <col min="12" max="13" width="9.85546875" style="40" customWidth="1"/>
    <col min="14" max="14" width="13.28515625" style="40" customWidth="1"/>
    <col min="15" max="15" width="13.5703125" style="40" customWidth="1"/>
    <col min="16" max="16" width="9.85546875" style="40" customWidth="1"/>
    <col min="17" max="17" width="11.85546875" style="40" customWidth="1"/>
    <col min="18" max="18" width="12.42578125" style="40" customWidth="1"/>
    <col min="19" max="23" width="9.85546875" style="40" customWidth="1"/>
    <col min="24" max="16384" width="0.7109375" style="40"/>
  </cols>
  <sheetData>
    <row r="1" spans="1:18" ht="21.75" customHeight="1">
      <c r="A1" s="39" t="s">
        <v>0</v>
      </c>
      <c r="I1" s="41"/>
      <c r="K1" s="41"/>
    </row>
    <row r="2" spans="1:18" ht="21.75" customHeight="1">
      <c r="A2" s="42" t="s">
        <v>164</v>
      </c>
      <c r="B2" s="42"/>
      <c r="C2" s="42"/>
      <c r="I2" s="43"/>
      <c r="K2" s="43"/>
    </row>
    <row r="3" spans="1:18" ht="21.75" customHeight="1">
      <c r="A3" s="44" t="s">
        <v>84</v>
      </c>
      <c r="B3" s="44"/>
      <c r="C3" s="44"/>
      <c r="D3" s="140"/>
      <c r="E3" s="140"/>
      <c r="F3" s="140"/>
      <c r="G3" s="140"/>
      <c r="H3" s="140"/>
      <c r="I3" s="45"/>
      <c r="J3" s="140"/>
      <c r="K3" s="45"/>
    </row>
    <row r="4" spans="1:18" ht="21.75" customHeight="1">
      <c r="A4" s="46"/>
      <c r="B4" s="46"/>
      <c r="C4" s="46"/>
      <c r="I4" s="47"/>
      <c r="K4" s="47"/>
    </row>
    <row r="5" spans="1:18" ht="20.85" customHeight="1">
      <c r="A5" s="39"/>
      <c r="B5" s="39"/>
      <c r="C5" s="39"/>
      <c r="D5" s="48"/>
      <c r="E5" s="158" t="s">
        <v>3</v>
      </c>
      <c r="F5" s="158"/>
      <c r="G5" s="158"/>
      <c r="H5" s="69"/>
      <c r="I5" s="158" t="s">
        <v>4</v>
      </c>
      <c r="J5" s="158"/>
      <c r="K5" s="158"/>
    </row>
    <row r="6" spans="1:18" ht="20.85" customHeight="1">
      <c r="A6" s="39"/>
      <c r="B6" s="39"/>
      <c r="C6" s="39"/>
      <c r="D6" s="48"/>
      <c r="E6" s="141" t="s">
        <v>5</v>
      </c>
      <c r="F6" s="142"/>
      <c r="G6" s="141" t="s">
        <v>6</v>
      </c>
      <c r="H6" s="143"/>
      <c r="I6" s="141" t="s">
        <v>5</v>
      </c>
      <c r="J6" s="142"/>
      <c r="K6" s="141" t="s">
        <v>6</v>
      </c>
    </row>
    <row r="7" spans="1:18" ht="20.85" customHeight="1">
      <c r="A7" s="48"/>
      <c r="B7" s="48"/>
      <c r="C7" s="144" t="s">
        <v>7</v>
      </c>
      <c r="D7" s="142"/>
      <c r="E7" s="145" t="s">
        <v>8</v>
      </c>
      <c r="F7" s="142"/>
      <c r="G7" s="145" t="s">
        <v>8</v>
      </c>
      <c r="H7" s="143"/>
      <c r="I7" s="145" t="s">
        <v>8</v>
      </c>
      <c r="J7" s="142"/>
      <c r="K7" s="145" t="s">
        <v>8</v>
      </c>
    </row>
    <row r="8" spans="1:18" ht="6" customHeight="1">
      <c r="A8" s="49"/>
      <c r="B8" s="49"/>
      <c r="C8" s="143"/>
      <c r="D8" s="142"/>
      <c r="E8" s="141"/>
      <c r="F8" s="142"/>
      <c r="G8" s="141"/>
      <c r="H8" s="143"/>
      <c r="I8" s="141"/>
      <c r="J8" s="142"/>
      <c r="K8" s="141"/>
    </row>
    <row r="9" spans="1:18" ht="20.85" customHeight="1">
      <c r="A9" s="46" t="s">
        <v>165</v>
      </c>
      <c r="B9" s="49"/>
      <c r="C9" s="49"/>
      <c r="I9" s="146"/>
      <c r="K9" s="146"/>
    </row>
    <row r="10" spans="1:18" ht="20.85" customHeight="1">
      <c r="A10" s="49" t="s">
        <v>166</v>
      </c>
      <c r="B10" s="49"/>
      <c r="C10" s="49"/>
      <c r="E10" s="146">
        <v>36506323</v>
      </c>
      <c r="G10" s="146">
        <v>20485469</v>
      </c>
      <c r="I10" s="146">
        <v>91631306</v>
      </c>
      <c r="K10" s="146">
        <v>6361724</v>
      </c>
      <c r="Q10" s="83"/>
      <c r="R10" s="83"/>
    </row>
    <row r="11" spans="1:18" ht="20.85" customHeight="1">
      <c r="A11" s="49" t="s">
        <v>167</v>
      </c>
      <c r="B11" s="49"/>
      <c r="C11" s="49"/>
      <c r="E11" s="146"/>
      <c r="G11" s="146"/>
      <c r="I11" s="146"/>
      <c r="K11" s="146"/>
      <c r="Q11" s="83"/>
      <c r="R11" s="83"/>
    </row>
    <row r="12" spans="1:18" ht="20.85" customHeight="1">
      <c r="B12" s="40" t="s">
        <v>168</v>
      </c>
      <c r="C12" s="156">
        <v>18</v>
      </c>
      <c r="E12" s="146">
        <v>18906670</v>
      </c>
      <c r="G12" s="146">
        <v>19820626</v>
      </c>
      <c r="I12" s="146">
        <v>18525631</v>
      </c>
      <c r="K12" s="146">
        <v>19178985</v>
      </c>
      <c r="Q12" s="83"/>
      <c r="R12" s="83"/>
    </row>
    <row r="13" spans="1:18" ht="20.85" customHeight="1">
      <c r="A13" s="49"/>
      <c r="B13" s="49" t="s">
        <v>169</v>
      </c>
      <c r="C13" s="156">
        <v>20</v>
      </c>
      <c r="D13" s="50"/>
      <c r="E13" s="146">
        <v>346649</v>
      </c>
      <c r="F13" s="50"/>
      <c r="G13" s="146">
        <v>385324</v>
      </c>
      <c r="H13" s="50"/>
      <c r="I13" s="146">
        <v>304102</v>
      </c>
      <c r="J13" s="50"/>
      <c r="K13" s="146">
        <v>364993</v>
      </c>
      <c r="Q13" s="83"/>
      <c r="R13" s="83"/>
    </row>
    <row r="14" spans="1:18" ht="20.85" customHeight="1">
      <c r="A14" s="49"/>
      <c r="B14" s="49" t="s">
        <v>170</v>
      </c>
      <c r="C14" s="156">
        <v>19</v>
      </c>
      <c r="D14" s="50"/>
      <c r="E14" s="146">
        <v>12619679</v>
      </c>
      <c r="F14" s="50"/>
      <c r="G14" s="146">
        <v>13899247</v>
      </c>
      <c r="H14" s="50"/>
      <c r="I14" s="146">
        <v>11229194</v>
      </c>
      <c r="J14" s="50"/>
      <c r="K14" s="146">
        <v>13276293</v>
      </c>
      <c r="Q14" s="83"/>
      <c r="R14" s="83"/>
    </row>
    <row r="15" spans="1:18" ht="20.85" customHeight="1">
      <c r="A15" s="49"/>
      <c r="B15" s="49" t="s">
        <v>171</v>
      </c>
      <c r="C15" s="156">
        <v>31</v>
      </c>
      <c r="D15" s="50"/>
      <c r="E15" s="146">
        <v>-38586853</v>
      </c>
      <c r="F15" s="50"/>
      <c r="G15" s="146">
        <v>0</v>
      </c>
      <c r="H15" s="50"/>
      <c r="I15" s="146">
        <v>-54258886</v>
      </c>
      <c r="J15" s="50"/>
      <c r="K15" s="146">
        <v>0</v>
      </c>
      <c r="Q15" s="83"/>
      <c r="R15" s="83"/>
    </row>
    <row r="16" spans="1:18" ht="20.85" customHeight="1">
      <c r="A16" s="49"/>
      <c r="B16" s="49" t="s">
        <v>172</v>
      </c>
      <c r="C16" s="151">
        <v>12.1</v>
      </c>
      <c r="D16" s="50"/>
      <c r="E16" s="146">
        <v>-38090000</v>
      </c>
      <c r="F16" s="50"/>
      <c r="G16" s="146">
        <v>0</v>
      </c>
      <c r="H16" s="50"/>
      <c r="I16" s="146">
        <v>-38090000</v>
      </c>
      <c r="J16" s="50"/>
      <c r="K16" s="146">
        <v>0</v>
      </c>
      <c r="Q16" s="83"/>
      <c r="R16" s="83"/>
    </row>
    <row r="17" spans="1:18" ht="20.85" customHeight="1">
      <c r="A17" s="49"/>
      <c r="B17" s="32" t="s">
        <v>173</v>
      </c>
      <c r="C17" s="156">
        <v>10</v>
      </c>
      <c r="D17" s="50"/>
      <c r="E17" s="146">
        <v>24915084</v>
      </c>
      <c r="F17" s="50"/>
      <c r="G17" s="146">
        <v>-1831013</v>
      </c>
      <c r="H17" s="50"/>
      <c r="I17" s="146">
        <v>4207676</v>
      </c>
      <c r="J17" s="50"/>
      <c r="K17" s="146">
        <v>-1954030</v>
      </c>
      <c r="Q17" s="83"/>
      <c r="R17" s="83"/>
    </row>
    <row r="18" spans="1:18" ht="20.85" customHeight="1">
      <c r="A18" s="49"/>
      <c r="B18" s="32" t="s">
        <v>174</v>
      </c>
      <c r="C18" s="156"/>
      <c r="D18" s="50"/>
      <c r="E18" s="146">
        <v>0</v>
      </c>
      <c r="F18" s="50"/>
      <c r="G18" s="146">
        <v>-23528</v>
      </c>
      <c r="H18" s="50"/>
      <c r="I18" s="146">
        <v>0</v>
      </c>
      <c r="J18" s="50"/>
      <c r="K18" s="146">
        <v>-23528</v>
      </c>
      <c r="Q18" s="83"/>
      <c r="R18" s="83"/>
    </row>
    <row r="19" spans="1:18" ht="20.85" customHeight="1">
      <c r="A19" s="49"/>
      <c r="B19" s="32" t="s">
        <v>175</v>
      </c>
      <c r="C19" s="151">
        <v>22.3</v>
      </c>
      <c r="D19" s="50"/>
      <c r="E19" s="146">
        <v>3480497</v>
      </c>
      <c r="F19" s="50"/>
      <c r="G19" s="146">
        <v>0</v>
      </c>
      <c r="H19" s="50"/>
      <c r="I19" s="146">
        <v>3480497</v>
      </c>
      <c r="J19" s="50"/>
      <c r="K19" s="146">
        <v>0</v>
      </c>
      <c r="Q19" s="83"/>
      <c r="R19" s="83"/>
    </row>
    <row r="20" spans="1:18" ht="20.85" customHeight="1">
      <c r="A20" s="49"/>
      <c r="B20" s="51" t="s">
        <v>176</v>
      </c>
      <c r="C20" s="147">
        <v>20</v>
      </c>
      <c r="D20" s="50"/>
      <c r="E20" s="146">
        <v>55549</v>
      </c>
      <c r="F20" s="50"/>
      <c r="G20" s="146">
        <v>-355795</v>
      </c>
      <c r="H20" s="50"/>
      <c r="I20" s="146">
        <v>55549</v>
      </c>
      <c r="J20" s="50"/>
      <c r="K20" s="146">
        <v>-355795</v>
      </c>
      <c r="Q20" s="83"/>
      <c r="R20" s="83"/>
    </row>
    <row r="21" spans="1:18" ht="20.85" customHeight="1">
      <c r="A21" s="49"/>
      <c r="B21" s="32" t="s">
        <v>177</v>
      </c>
      <c r="C21" s="147"/>
      <c r="D21" s="50"/>
      <c r="E21" s="146">
        <v>0</v>
      </c>
      <c r="F21" s="50"/>
      <c r="G21" s="146">
        <v>1071953</v>
      </c>
      <c r="H21" s="50"/>
      <c r="I21" s="146">
        <v>0</v>
      </c>
      <c r="J21" s="50"/>
      <c r="K21" s="146">
        <v>1071953</v>
      </c>
      <c r="Q21" s="83"/>
      <c r="R21" s="83"/>
    </row>
    <row r="22" spans="1:18" ht="20.85" customHeight="1">
      <c r="A22" s="49"/>
      <c r="B22" s="32" t="s">
        <v>178</v>
      </c>
      <c r="C22" s="147"/>
      <c r="D22" s="50"/>
      <c r="E22" s="146">
        <v>0</v>
      </c>
      <c r="F22" s="50"/>
      <c r="G22" s="146">
        <v>-9191638</v>
      </c>
      <c r="H22" s="50"/>
      <c r="I22" s="146">
        <v>0</v>
      </c>
      <c r="J22" s="50"/>
      <c r="K22" s="146">
        <v>507400</v>
      </c>
      <c r="Q22" s="83"/>
      <c r="R22" s="83"/>
    </row>
    <row r="23" spans="1:18" ht="20.85" customHeight="1">
      <c r="A23" s="49"/>
      <c r="B23" s="32" t="s">
        <v>179</v>
      </c>
      <c r="C23" s="147"/>
      <c r="D23" s="50"/>
      <c r="E23" s="146">
        <v>0</v>
      </c>
      <c r="F23" s="50"/>
      <c r="G23" s="146">
        <v>9699038</v>
      </c>
      <c r="H23" s="50"/>
      <c r="I23" s="146">
        <v>0</v>
      </c>
      <c r="J23" s="50"/>
      <c r="K23" s="146">
        <v>0</v>
      </c>
      <c r="Q23" s="83"/>
      <c r="R23" s="83"/>
    </row>
    <row r="24" spans="1:18" ht="20.85" customHeight="1">
      <c r="B24" s="40" t="s">
        <v>180</v>
      </c>
      <c r="C24" s="156">
        <v>30</v>
      </c>
      <c r="E24" s="146">
        <v>-4997502</v>
      </c>
      <c r="G24" s="146">
        <v>-3600037</v>
      </c>
      <c r="I24" s="146">
        <v>-14588892</v>
      </c>
      <c r="K24" s="146">
        <v>-13530266</v>
      </c>
      <c r="Q24" s="83"/>
      <c r="R24" s="83"/>
    </row>
    <row r="25" spans="1:18" ht="20.85" customHeight="1">
      <c r="B25" s="40" t="s">
        <v>181</v>
      </c>
      <c r="C25" s="156">
        <v>32</v>
      </c>
      <c r="E25" s="146">
        <v>8457786</v>
      </c>
      <c r="G25" s="146">
        <v>25511696</v>
      </c>
      <c r="I25" s="146">
        <v>5944508</v>
      </c>
      <c r="K25" s="146">
        <v>24727134</v>
      </c>
      <c r="Q25" s="83"/>
      <c r="R25" s="83"/>
    </row>
    <row r="26" spans="1:18" ht="20.85" customHeight="1">
      <c r="B26" s="40" t="s">
        <v>182</v>
      </c>
      <c r="C26" s="156">
        <v>36</v>
      </c>
      <c r="E26" s="146">
        <v>0</v>
      </c>
      <c r="G26" s="146">
        <v>0</v>
      </c>
      <c r="I26" s="146">
        <v>0</v>
      </c>
      <c r="K26" s="146">
        <v>-1000000</v>
      </c>
      <c r="Q26" s="83"/>
      <c r="R26" s="83"/>
    </row>
    <row r="27" spans="1:18" ht="20.85" customHeight="1">
      <c r="B27" s="51" t="s">
        <v>54</v>
      </c>
      <c r="C27" s="156">
        <v>25</v>
      </c>
      <c r="E27" s="146">
        <v>3919363</v>
      </c>
      <c r="G27" s="146">
        <v>4463078</v>
      </c>
      <c r="I27" s="146">
        <v>3278111</v>
      </c>
      <c r="K27" s="146">
        <v>4196687</v>
      </c>
      <c r="Q27" s="83"/>
      <c r="R27" s="83"/>
    </row>
    <row r="28" spans="1:18" ht="20.85" customHeight="1">
      <c r="B28" s="51" t="s">
        <v>183</v>
      </c>
      <c r="C28" s="156"/>
      <c r="E28" s="146">
        <v>0</v>
      </c>
      <c r="G28" s="146">
        <v>-590073</v>
      </c>
      <c r="I28" s="146">
        <v>0</v>
      </c>
      <c r="K28" s="146">
        <v>-590073</v>
      </c>
      <c r="Q28" s="83"/>
      <c r="R28" s="83"/>
    </row>
    <row r="29" spans="1:18" ht="20.85" customHeight="1">
      <c r="B29" s="40" t="s">
        <v>184</v>
      </c>
      <c r="C29" s="156"/>
      <c r="E29" s="146"/>
      <c r="G29" s="146"/>
      <c r="I29" s="146"/>
      <c r="K29" s="146"/>
      <c r="Q29" s="83"/>
      <c r="R29" s="83"/>
    </row>
    <row r="30" spans="1:18" ht="20.85" customHeight="1">
      <c r="B30" s="51" t="s">
        <v>185</v>
      </c>
      <c r="C30" s="156"/>
      <c r="E30" s="146">
        <v>10953360</v>
      </c>
      <c r="G30" s="146">
        <v>-77537618</v>
      </c>
      <c r="I30" s="146">
        <v>25311878</v>
      </c>
      <c r="K30" s="146">
        <v>-27596703</v>
      </c>
      <c r="Q30" s="83"/>
      <c r="R30" s="83"/>
    </row>
    <row r="31" spans="1:18" ht="20.85" customHeight="1">
      <c r="B31" s="51" t="s">
        <v>186</v>
      </c>
      <c r="C31" s="156"/>
      <c r="E31" s="146">
        <v>69383577</v>
      </c>
      <c r="G31" s="146">
        <v>33940613</v>
      </c>
      <c r="I31" s="146">
        <v>92396309</v>
      </c>
      <c r="K31" s="146">
        <v>128027349</v>
      </c>
      <c r="Q31" s="83"/>
      <c r="R31" s="83"/>
    </row>
    <row r="32" spans="1:18" ht="20.85" customHeight="1">
      <c r="B32" s="51" t="s">
        <v>187</v>
      </c>
      <c r="C32" s="156"/>
      <c r="E32" s="146">
        <v>0</v>
      </c>
      <c r="G32" s="146">
        <v>1384222</v>
      </c>
      <c r="I32" s="146">
        <v>0</v>
      </c>
      <c r="K32" s="146">
        <v>1384222</v>
      </c>
      <c r="Q32" s="83"/>
      <c r="R32" s="83"/>
    </row>
    <row r="33" spans="1:18" ht="20.85" customHeight="1">
      <c r="B33" s="51" t="s">
        <v>188</v>
      </c>
      <c r="C33" s="156"/>
      <c r="E33" s="146">
        <v>-7400112</v>
      </c>
      <c r="G33" s="146">
        <v>9643400</v>
      </c>
      <c r="I33" s="146">
        <v>-4645320</v>
      </c>
      <c r="K33" s="146">
        <v>9654017</v>
      </c>
      <c r="Q33" s="83"/>
      <c r="R33" s="83"/>
    </row>
    <row r="34" spans="1:18" ht="20.85" customHeight="1">
      <c r="B34" s="49" t="s">
        <v>189</v>
      </c>
      <c r="C34" s="156"/>
      <c r="E34" s="146">
        <v>12293983</v>
      </c>
      <c r="G34" s="146">
        <v>-15644351</v>
      </c>
      <c r="I34" s="146">
        <v>12244341</v>
      </c>
      <c r="K34" s="146">
        <v>-14910916</v>
      </c>
      <c r="Q34" s="83"/>
      <c r="R34" s="83"/>
    </row>
    <row r="35" spans="1:18" ht="20.85" customHeight="1">
      <c r="B35" s="51" t="s">
        <v>190</v>
      </c>
      <c r="C35" s="156"/>
      <c r="E35" s="146">
        <v>-7972102</v>
      </c>
      <c r="G35" s="146">
        <v>-10988420</v>
      </c>
      <c r="I35" s="146">
        <v>804263</v>
      </c>
      <c r="K35" s="146">
        <v>-6648125</v>
      </c>
      <c r="Q35" s="83"/>
      <c r="R35" s="83"/>
    </row>
    <row r="36" spans="1:18" ht="20.85" customHeight="1">
      <c r="B36" s="52" t="s">
        <v>191</v>
      </c>
      <c r="C36" s="156"/>
      <c r="E36" s="146">
        <v>-46146974</v>
      </c>
      <c r="G36" s="146">
        <v>-53516036</v>
      </c>
      <c r="I36" s="146">
        <v>-127567478</v>
      </c>
      <c r="K36" s="146">
        <v>-100852967</v>
      </c>
      <c r="Q36" s="83"/>
      <c r="R36" s="83"/>
    </row>
    <row r="37" spans="1:18" ht="20.85" customHeight="1">
      <c r="B37" s="51" t="s">
        <v>192</v>
      </c>
      <c r="C37" s="156"/>
      <c r="E37" s="146">
        <v>2333161</v>
      </c>
      <c r="G37" s="146">
        <v>-1146980</v>
      </c>
      <c r="I37" s="146">
        <v>-259415</v>
      </c>
      <c r="K37" s="146">
        <v>-1992147</v>
      </c>
      <c r="Q37" s="83"/>
      <c r="R37" s="83"/>
    </row>
    <row r="38" spans="1:18" ht="21" customHeight="1">
      <c r="B38" s="53" t="s">
        <v>193</v>
      </c>
      <c r="C38" s="156"/>
      <c r="E38" s="146">
        <v>-650771</v>
      </c>
      <c r="G38" s="146">
        <v>650771</v>
      </c>
      <c r="I38" s="50">
        <v>-650771</v>
      </c>
      <c r="K38" s="50">
        <v>650771</v>
      </c>
      <c r="N38" s="2"/>
      <c r="O38" s="2"/>
      <c r="Q38" s="83"/>
      <c r="R38" s="83"/>
    </row>
    <row r="39" spans="1:18" ht="21" customHeight="1">
      <c r="B39" s="53" t="s">
        <v>194</v>
      </c>
      <c r="C39" s="156"/>
      <c r="E39" s="146">
        <v>-600000</v>
      </c>
      <c r="G39" s="146">
        <v>0</v>
      </c>
      <c r="I39" s="50">
        <v>-600000</v>
      </c>
      <c r="K39" s="50">
        <v>0</v>
      </c>
      <c r="Q39" s="83"/>
      <c r="R39" s="83"/>
    </row>
    <row r="40" spans="1:18" ht="21" customHeight="1">
      <c r="B40" s="53" t="s">
        <v>195</v>
      </c>
      <c r="C40" s="156"/>
      <c r="E40" s="148">
        <v>-4024388</v>
      </c>
      <c r="G40" s="148">
        <v>0</v>
      </c>
      <c r="I40" s="54">
        <v>-923460</v>
      </c>
      <c r="K40" s="54">
        <v>0</v>
      </c>
      <c r="Q40" s="83"/>
      <c r="R40" s="83"/>
    </row>
    <row r="41" spans="1:18" ht="6" customHeight="1">
      <c r="A41" s="49"/>
      <c r="B41" s="49"/>
      <c r="C41" s="156"/>
      <c r="E41" s="146"/>
      <c r="G41" s="146"/>
      <c r="I41" s="146"/>
      <c r="K41" s="146"/>
      <c r="Q41" s="83"/>
      <c r="R41" s="83"/>
    </row>
    <row r="42" spans="1:18" ht="20.85" customHeight="1">
      <c r="A42" s="49" t="s">
        <v>196</v>
      </c>
      <c r="B42" s="49"/>
      <c r="C42" s="49"/>
      <c r="D42" s="146"/>
      <c r="E42" s="146">
        <f>SUM(E10:E40)</f>
        <v>55702979</v>
      </c>
      <c r="F42" s="146"/>
      <c r="G42" s="146">
        <f>SUM(G10:G40)</f>
        <v>-33470052</v>
      </c>
      <c r="I42" s="146">
        <f>SUM(I10:I40)</f>
        <v>27829143</v>
      </c>
      <c r="K42" s="146">
        <f>SUM(K10:K40)</f>
        <v>39946978</v>
      </c>
      <c r="Q42" s="83"/>
      <c r="R42" s="83"/>
    </row>
    <row r="43" spans="1:18" ht="20.85" customHeight="1">
      <c r="A43" s="55" t="s">
        <v>197</v>
      </c>
      <c r="B43" s="49"/>
      <c r="C43" s="49"/>
      <c r="E43" s="56">
        <v>-13378853</v>
      </c>
      <c r="G43" s="56">
        <v>-11973619</v>
      </c>
      <c r="I43" s="146">
        <v>-11013195</v>
      </c>
      <c r="K43" s="146">
        <v>-11340624</v>
      </c>
      <c r="Q43" s="83"/>
      <c r="R43" s="83"/>
    </row>
    <row r="44" spans="1:18" ht="20.85" customHeight="1">
      <c r="A44" s="49" t="s">
        <v>198</v>
      </c>
      <c r="B44" s="49"/>
      <c r="C44" s="49"/>
      <c r="E44" s="54">
        <v>-9364169</v>
      </c>
      <c r="G44" s="54">
        <v>-15439814</v>
      </c>
      <c r="I44" s="54">
        <v>-9130302</v>
      </c>
      <c r="K44" s="54">
        <v>-14615081</v>
      </c>
      <c r="Q44" s="83"/>
      <c r="R44" s="83"/>
    </row>
    <row r="45" spans="1:18" ht="6" customHeight="1">
      <c r="A45" s="49"/>
      <c r="B45" s="49"/>
      <c r="C45" s="49"/>
      <c r="E45" s="50"/>
      <c r="G45" s="50"/>
      <c r="I45" s="50"/>
      <c r="K45" s="50"/>
      <c r="Q45" s="83"/>
      <c r="R45" s="83"/>
    </row>
    <row r="46" spans="1:18" ht="20.85" customHeight="1">
      <c r="A46" s="49" t="s">
        <v>199</v>
      </c>
      <c r="B46" s="49"/>
      <c r="C46" s="49"/>
      <c r="D46" s="50"/>
      <c r="E46" s="54">
        <f>SUM(E42:E44)</f>
        <v>32959957</v>
      </c>
      <c r="F46" s="50"/>
      <c r="G46" s="54">
        <f>SUM(G42:G44)</f>
        <v>-60883485</v>
      </c>
      <c r="H46" s="50"/>
      <c r="I46" s="54">
        <f>SUM(I42:I44)</f>
        <v>7685646</v>
      </c>
      <c r="J46" s="50"/>
      <c r="K46" s="54">
        <f>SUM(K42:K44)</f>
        <v>13991273</v>
      </c>
      <c r="Q46" s="83"/>
      <c r="R46" s="83"/>
    </row>
    <row r="47" spans="1:18" ht="18.75" customHeight="1">
      <c r="A47" s="49"/>
      <c r="B47" s="49"/>
      <c r="C47" s="49"/>
      <c r="D47" s="50"/>
      <c r="E47" s="50"/>
      <c r="F47" s="50"/>
      <c r="G47" s="50"/>
      <c r="H47" s="50"/>
      <c r="I47" s="50"/>
      <c r="J47" s="50"/>
      <c r="K47" s="50"/>
      <c r="Q47" s="83"/>
      <c r="R47" s="83"/>
    </row>
    <row r="48" spans="1:18" ht="14.25" customHeight="1">
      <c r="A48" s="49"/>
      <c r="B48" s="49"/>
      <c r="C48" s="49"/>
      <c r="D48" s="50"/>
      <c r="E48" s="50"/>
      <c r="F48" s="50"/>
      <c r="G48" s="50"/>
      <c r="H48" s="50"/>
      <c r="I48" s="50"/>
      <c r="J48" s="50"/>
      <c r="K48" s="50"/>
      <c r="Q48" s="83"/>
      <c r="R48" s="83"/>
    </row>
    <row r="49" spans="1:18" ht="20.85" customHeight="1">
      <c r="A49" s="162" t="s">
        <v>163</v>
      </c>
      <c r="B49" s="162"/>
      <c r="C49" s="162"/>
      <c r="D49" s="162"/>
      <c r="E49" s="162"/>
      <c r="F49" s="162"/>
      <c r="G49" s="162"/>
      <c r="H49" s="162"/>
      <c r="I49" s="162"/>
      <c r="J49" s="162"/>
      <c r="K49" s="162"/>
    </row>
    <row r="50" spans="1:18" s="2" customFormat="1" ht="21" customHeight="1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</row>
    <row r="51" spans="1:18" ht="22.35" customHeight="1">
      <c r="A51" s="57" t="s">
        <v>35</v>
      </c>
      <c r="B51" s="57"/>
      <c r="C51" s="57"/>
      <c r="D51" s="140"/>
      <c r="E51" s="140"/>
      <c r="F51" s="140"/>
      <c r="G51" s="140"/>
      <c r="H51" s="140"/>
      <c r="I51" s="54"/>
      <c r="J51" s="140"/>
      <c r="K51" s="54"/>
    </row>
    <row r="52" spans="1:18" ht="21" customHeight="1">
      <c r="A52" s="39" t="s">
        <v>0</v>
      </c>
      <c r="B52" s="49"/>
      <c r="C52" s="49"/>
      <c r="I52" s="50"/>
      <c r="K52" s="50"/>
    </row>
    <row r="53" spans="1:18" ht="21" customHeight="1">
      <c r="A53" s="42" t="s">
        <v>200</v>
      </c>
      <c r="B53" s="49"/>
      <c r="C53" s="49"/>
      <c r="I53" s="50"/>
      <c r="K53" s="50"/>
    </row>
    <row r="54" spans="1:18" ht="21" customHeight="1">
      <c r="A54" s="44" t="s">
        <v>84</v>
      </c>
      <c r="B54" s="57"/>
      <c r="C54" s="57"/>
      <c r="D54" s="140"/>
      <c r="E54" s="140"/>
      <c r="F54" s="140"/>
      <c r="G54" s="140"/>
      <c r="H54" s="140"/>
      <c r="I54" s="54"/>
      <c r="J54" s="140"/>
      <c r="K54" s="54"/>
    </row>
    <row r="55" spans="1:18" ht="21" customHeight="1">
      <c r="A55" s="46"/>
      <c r="B55" s="49"/>
      <c r="C55" s="49"/>
      <c r="I55" s="50"/>
      <c r="K55" s="50"/>
    </row>
    <row r="56" spans="1:18" ht="21" customHeight="1">
      <c r="A56" s="49"/>
      <c r="B56" s="49"/>
      <c r="C56" s="39"/>
      <c r="D56" s="48"/>
      <c r="E56" s="158" t="s">
        <v>3</v>
      </c>
      <c r="F56" s="158"/>
      <c r="G56" s="158"/>
      <c r="H56" s="69"/>
      <c r="I56" s="158" t="s">
        <v>4</v>
      </c>
      <c r="J56" s="158"/>
      <c r="K56" s="158"/>
    </row>
    <row r="57" spans="1:18" ht="21" customHeight="1">
      <c r="A57" s="49"/>
      <c r="B57" s="49"/>
      <c r="C57" s="39"/>
      <c r="D57" s="48"/>
      <c r="E57" s="141" t="s">
        <v>5</v>
      </c>
      <c r="F57" s="142"/>
      <c r="G57" s="141" t="s">
        <v>6</v>
      </c>
      <c r="H57" s="143"/>
      <c r="I57" s="141" t="s">
        <v>5</v>
      </c>
      <c r="J57" s="142"/>
      <c r="K57" s="141" t="s">
        <v>6</v>
      </c>
    </row>
    <row r="58" spans="1:18" ht="21" customHeight="1">
      <c r="A58" s="49"/>
      <c r="B58" s="49"/>
      <c r="C58" s="144" t="s">
        <v>7</v>
      </c>
      <c r="D58" s="142"/>
      <c r="E58" s="145" t="s">
        <v>8</v>
      </c>
      <c r="F58" s="142"/>
      <c r="G58" s="145" t="s">
        <v>8</v>
      </c>
      <c r="H58" s="143"/>
      <c r="I58" s="145" t="s">
        <v>8</v>
      </c>
      <c r="J58" s="142"/>
      <c r="K58" s="145" t="s">
        <v>8</v>
      </c>
    </row>
    <row r="59" spans="1:18" ht="21" customHeight="1">
      <c r="A59" s="46" t="s">
        <v>201</v>
      </c>
      <c r="B59" s="46"/>
      <c r="C59" s="46"/>
      <c r="I59" s="50"/>
      <c r="K59" s="50"/>
    </row>
    <row r="60" spans="1:18" ht="21" customHeight="1">
      <c r="A60" s="40" t="s">
        <v>202</v>
      </c>
      <c r="C60" s="147"/>
      <c r="E60" s="56">
        <v>-195840857</v>
      </c>
      <c r="G60" s="56">
        <v>-399496401</v>
      </c>
      <c r="I60" s="56">
        <v>-195533510</v>
      </c>
      <c r="K60" s="56">
        <v>-398921520</v>
      </c>
      <c r="Q60" s="83"/>
      <c r="R60" s="83"/>
    </row>
    <row r="61" spans="1:18" ht="21" customHeight="1">
      <c r="A61" s="32" t="s">
        <v>203</v>
      </c>
      <c r="C61" s="147">
        <v>18</v>
      </c>
      <c r="E61" s="56">
        <v>-28927482</v>
      </c>
      <c r="G61" s="56">
        <v>-15796554</v>
      </c>
      <c r="I61" s="56">
        <v>-28927482</v>
      </c>
      <c r="K61" s="56">
        <v>-15796554</v>
      </c>
      <c r="Q61" s="83"/>
      <c r="R61" s="83"/>
    </row>
    <row r="62" spans="1:18" ht="21" customHeight="1">
      <c r="A62" s="40" t="s">
        <v>204</v>
      </c>
      <c r="C62" s="147"/>
      <c r="E62" s="56">
        <v>-47951</v>
      </c>
      <c r="G62" s="56">
        <v>-432050</v>
      </c>
      <c r="I62" s="56">
        <v>0</v>
      </c>
      <c r="K62" s="56">
        <v>-354250</v>
      </c>
      <c r="Q62" s="83"/>
      <c r="R62" s="83"/>
    </row>
    <row r="63" spans="1:18" ht="21" customHeight="1">
      <c r="A63" s="32" t="s">
        <v>205</v>
      </c>
      <c r="C63" s="147"/>
      <c r="E63" s="56">
        <v>-24610</v>
      </c>
      <c r="G63" s="56">
        <v>-774900</v>
      </c>
      <c r="I63" s="56">
        <v>0</v>
      </c>
      <c r="K63" s="56">
        <v>0</v>
      </c>
      <c r="Q63" s="83"/>
      <c r="R63" s="83"/>
    </row>
    <row r="64" spans="1:18" ht="21" customHeight="1">
      <c r="A64" s="23" t="s">
        <v>206</v>
      </c>
      <c r="C64" s="147"/>
      <c r="E64" s="56">
        <v>-105463142</v>
      </c>
      <c r="G64" s="56">
        <v>-382628</v>
      </c>
      <c r="I64" s="56">
        <v>-103753142</v>
      </c>
      <c r="K64" s="56">
        <v>7882500</v>
      </c>
      <c r="Q64" s="83"/>
      <c r="R64" s="83"/>
    </row>
    <row r="65" spans="1:18" ht="21" customHeight="1">
      <c r="A65" s="40" t="s">
        <v>207</v>
      </c>
      <c r="B65" s="46"/>
      <c r="C65" s="147">
        <v>16</v>
      </c>
      <c r="E65" s="56">
        <v>0</v>
      </c>
      <c r="G65" s="56">
        <v>0</v>
      </c>
      <c r="I65" s="56">
        <v>0</v>
      </c>
      <c r="K65" s="56">
        <v>-54509800</v>
      </c>
      <c r="Q65" s="83"/>
      <c r="R65" s="83"/>
    </row>
    <row r="66" spans="1:18" ht="21" customHeight="1">
      <c r="A66" s="40" t="s">
        <v>208</v>
      </c>
      <c r="B66" s="46"/>
      <c r="C66" s="147">
        <v>17</v>
      </c>
      <c r="E66" s="56">
        <v>-252844635</v>
      </c>
      <c r="G66" s="56">
        <v>-70000000</v>
      </c>
      <c r="I66" s="56">
        <v>-252844635</v>
      </c>
      <c r="K66" s="56">
        <v>-70000000</v>
      </c>
      <c r="Q66" s="83"/>
      <c r="R66" s="83"/>
    </row>
    <row r="67" spans="1:18" ht="21" customHeight="1">
      <c r="A67" s="40" t="s">
        <v>209</v>
      </c>
      <c r="B67" s="46"/>
      <c r="C67" s="147">
        <v>14</v>
      </c>
      <c r="E67" s="56">
        <v>0</v>
      </c>
      <c r="G67" s="56">
        <v>-25000000</v>
      </c>
      <c r="I67" s="56">
        <v>0</v>
      </c>
      <c r="K67" s="56">
        <v>-25000000</v>
      </c>
      <c r="Q67" s="83"/>
      <c r="R67" s="83"/>
    </row>
    <row r="68" spans="1:18" ht="21" customHeight="1">
      <c r="A68" s="40" t="s">
        <v>210</v>
      </c>
      <c r="B68" s="46"/>
      <c r="C68" s="147">
        <v>36</v>
      </c>
      <c r="E68" s="56">
        <v>0</v>
      </c>
      <c r="G68" s="56">
        <v>0</v>
      </c>
      <c r="I68" s="56">
        <v>-101191000</v>
      </c>
      <c r="K68" s="56">
        <f>-145079301-G67</f>
        <v>-120079301</v>
      </c>
      <c r="Q68" s="83"/>
      <c r="R68" s="83"/>
    </row>
    <row r="69" spans="1:18" ht="21" customHeight="1">
      <c r="A69" s="40" t="s">
        <v>211</v>
      </c>
      <c r="C69" s="147">
        <v>36</v>
      </c>
      <c r="E69" s="56">
        <v>0</v>
      </c>
      <c r="G69" s="56">
        <v>0</v>
      </c>
      <c r="I69" s="56">
        <v>66157105</v>
      </c>
      <c r="K69" s="56">
        <v>102637236</v>
      </c>
      <c r="Q69" s="83"/>
      <c r="R69" s="83"/>
    </row>
    <row r="70" spans="1:18" ht="21" customHeight="1">
      <c r="A70" s="40" t="s">
        <v>212</v>
      </c>
      <c r="C70" s="147">
        <v>18</v>
      </c>
      <c r="E70" s="56">
        <v>779885506</v>
      </c>
      <c r="G70" s="56">
        <v>0</v>
      </c>
      <c r="I70" s="56">
        <v>779879488</v>
      </c>
      <c r="K70" s="56">
        <v>0</v>
      </c>
      <c r="Q70" s="83"/>
      <c r="R70" s="83"/>
    </row>
    <row r="71" spans="1:18" ht="21" customHeight="1">
      <c r="A71" s="40" t="s">
        <v>213</v>
      </c>
      <c r="C71" s="147">
        <v>36</v>
      </c>
      <c r="E71" s="56">
        <v>0</v>
      </c>
      <c r="G71" s="56">
        <v>0</v>
      </c>
      <c r="I71" s="56">
        <v>0</v>
      </c>
      <c r="K71" s="56">
        <v>1000000</v>
      </c>
      <c r="Q71" s="83"/>
      <c r="R71" s="83"/>
    </row>
    <row r="72" spans="1:18" ht="21" customHeight="1">
      <c r="A72" s="40" t="s">
        <v>214</v>
      </c>
      <c r="C72" s="147"/>
      <c r="E72" s="58">
        <v>1984495</v>
      </c>
      <c r="G72" s="58">
        <v>1362469</v>
      </c>
      <c r="I72" s="58">
        <v>3441961</v>
      </c>
      <c r="K72" s="58">
        <v>17510622</v>
      </c>
      <c r="Q72" s="83"/>
      <c r="R72" s="83"/>
    </row>
    <row r="73" spans="1:18" ht="6" customHeight="1">
      <c r="A73" s="49"/>
      <c r="B73" s="49"/>
      <c r="C73" s="147"/>
      <c r="E73" s="59"/>
      <c r="G73" s="59"/>
      <c r="I73" s="59"/>
      <c r="K73" s="59"/>
      <c r="Q73" s="83"/>
      <c r="R73" s="83"/>
    </row>
    <row r="74" spans="1:18" ht="21" customHeight="1">
      <c r="A74" s="60" t="s">
        <v>215</v>
      </c>
      <c r="B74" s="60"/>
      <c r="C74" s="147"/>
      <c r="E74" s="54">
        <f>SUM(E59:E72)</f>
        <v>198721324</v>
      </c>
      <c r="G74" s="54">
        <f>SUM(G59:G72)</f>
        <v>-510520064</v>
      </c>
      <c r="I74" s="54">
        <f>SUM(I59:I72)</f>
        <v>167228785</v>
      </c>
      <c r="K74" s="54">
        <f>SUM(K59:K72)</f>
        <v>-555631067</v>
      </c>
      <c r="Q74" s="83"/>
      <c r="R74" s="83"/>
    </row>
    <row r="75" spans="1:18" ht="21" customHeight="1">
      <c r="A75" s="49"/>
      <c r="B75" s="49"/>
      <c r="C75" s="147"/>
      <c r="E75" s="50"/>
      <c r="G75" s="50"/>
      <c r="I75" s="50"/>
      <c r="K75" s="50"/>
      <c r="Q75" s="83"/>
      <c r="R75" s="83"/>
    </row>
    <row r="76" spans="1:18" ht="21" customHeight="1">
      <c r="A76" s="39" t="s">
        <v>216</v>
      </c>
      <c r="B76" s="48"/>
      <c r="C76" s="147"/>
      <c r="E76" s="50"/>
      <c r="G76" s="50"/>
      <c r="I76" s="50"/>
      <c r="K76" s="50"/>
      <c r="Q76" s="83"/>
      <c r="R76" s="83"/>
    </row>
    <row r="77" spans="1:18" ht="21" customHeight="1">
      <c r="A77" s="40" t="s">
        <v>217</v>
      </c>
      <c r="B77" s="48"/>
      <c r="C77" s="147">
        <v>26</v>
      </c>
      <c r="E77" s="50">
        <v>46253848</v>
      </c>
      <c r="G77" s="50">
        <v>105733360</v>
      </c>
      <c r="I77" s="50">
        <v>46253848</v>
      </c>
      <c r="K77" s="50">
        <v>105733360</v>
      </c>
      <c r="Q77" s="83"/>
      <c r="R77" s="83"/>
    </row>
    <row r="78" spans="1:18" ht="21" customHeight="1">
      <c r="A78" s="40" t="s">
        <v>218</v>
      </c>
      <c r="B78" s="48"/>
      <c r="C78" s="147"/>
      <c r="E78" s="50">
        <v>-2150000</v>
      </c>
      <c r="G78" s="50">
        <v>0</v>
      </c>
      <c r="I78" s="50">
        <v>-2150000</v>
      </c>
      <c r="K78" s="50">
        <v>0</v>
      </c>
      <c r="Q78" s="83"/>
      <c r="R78" s="83"/>
    </row>
    <row r="79" spans="1:18" ht="21" customHeight="1">
      <c r="A79" s="49" t="s">
        <v>219</v>
      </c>
      <c r="B79" s="49"/>
      <c r="C79" s="147">
        <v>22.1</v>
      </c>
      <c r="E79" s="50">
        <v>123027000</v>
      </c>
      <c r="G79" s="50">
        <v>54315863</v>
      </c>
      <c r="I79" s="50">
        <v>67100000</v>
      </c>
      <c r="K79" s="61">
        <v>9000000</v>
      </c>
      <c r="Q79" s="83"/>
      <c r="R79" s="83"/>
    </row>
    <row r="80" spans="1:18" ht="21" customHeight="1">
      <c r="A80" s="49" t="s">
        <v>220</v>
      </c>
      <c r="B80" s="49"/>
      <c r="C80" s="147">
        <v>22.1</v>
      </c>
      <c r="E80" s="50">
        <v>-155927000</v>
      </c>
      <c r="G80" s="50">
        <v>-2315863</v>
      </c>
      <c r="I80" s="50">
        <v>-57000000</v>
      </c>
      <c r="K80" s="50">
        <v>0</v>
      </c>
      <c r="Q80" s="83"/>
      <c r="R80" s="83"/>
    </row>
    <row r="81" spans="1:22" ht="21" customHeight="1">
      <c r="A81" s="49" t="s">
        <v>221</v>
      </c>
      <c r="B81" s="49"/>
      <c r="C81" s="147">
        <v>22.2</v>
      </c>
      <c r="E81" s="50">
        <v>50304626</v>
      </c>
      <c r="G81" s="50">
        <v>154448250</v>
      </c>
      <c r="I81" s="50">
        <v>50000000</v>
      </c>
      <c r="K81" s="50">
        <v>153419550</v>
      </c>
      <c r="Q81" s="83"/>
      <c r="R81" s="83"/>
      <c r="U81" s="40">
        <v>-100097217</v>
      </c>
      <c r="V81" s="40">
        <v>-100097217</v>
      </c>
    </row>
    <row r="82" spans="1:22" ht="21" customHeight="1">
      <c r="A82" s="49" t="s">
        <v>222</v>
      </c>
      <c r="B82" s="49"/>
      <c r="C82" s="147">
        <v>22.2</v>
      </c>
      <c r="E82" s="50">
        <v>-220103861</v>
      </c>
      <c r="G82" s="50">
        <v>-14483383</v>
      </c>
      <c r="I82" s="50">
        <v>-217760779</v>
      </c>
      <c r="K82" s="50">
        <v>-12566823</v>
      </c>
      <c r="Q82" s="83"/>
      <c r="R82" s="83"/>
    </row>
    <row r="83" spans="1:22" ht="21" customHeight="1">
      <c r="A83" s="16" t="s">
        <v>223</v>
      </c>
      <c r="B83" s="49"/>
      <c r="C83" s="147">
        <v>22.3</v>
      </c>
      <c r="E83" s="50">
        <v>-100097217</v>
      </c>
      <c r="G83" s="50">
        <v>0</v>
      </c>
      <c r="I83" s="50">
        <v>-100097217</v>
      </c>
      <c r="K83" s="50">
        <v>0</v>
      </c>
      <c r="Q83" s="83"/>
      <c r="R83" s="83"/>
    </row>
    <row r="84" spans="1:22" ht="21" customHeight="1">
      <c r="A84" s="16" t="s">
        <v>224</v>
      </c>
      <c r="B84" s="49"/>
      <c r="C84" s="147">
        <v>22.3</v>
      </c>
      <c r="E84" s="50">
        <v>-2764500</v>
      </c>
      <c r="G84" s="50">
        <v>0</v>
      </c>
      <c r="I84" s="50">
        <v>-2764500</v>
      </c>
      <c r="K84" s="50">
        <v>0</v>
      </c>
      <c r="Q84" s="83"/>
      <c r="R84" s="83"/>
    </row>
    <row r="85" spans="1:22" ht="21" customHeight="1">
      <c r="A85" s="40" t="s">
        <v>225</v>
      </c>
      <c r="B85" s="48"/>
      <c r="C85" s="147">
        <v>22.4</v>
      </c>
      <c r="E85" s="50">
        <v>-16149362</v>
      </c>
      <c r="G85" s="50">
        <v>-16793120</v>
      </c>
      <c r="I85" s="50">
        <v>-14859005</v>
      </c>
      <c r="K85" s="50">
        <v>-16265725</v>
      </c>
      <c r="Q85" s="83"/>
      <c r="R85" s="83"/>
    </row>
    <row r="86" spans="1:22" ht="21" customHeight="1">
      <c r="A86" s="62" t="s">
        <v>226</v>
      </c>
      <c r="C86" s="147"/>
      <c r="E86" s="50"/>
      <c r="G86" s="50"/>
      <c r="I86" s="50"/>
      <c r="K86" s="50"/>
      <c r="Q86" s="83"/>
      <c r="R86" s="83"/>
    </row>
    <row r="87" spans="1:22" ht="21" customHeight="1">
      <c r="A87" s="62"/>
      <c r="B87" s="40" t="s">
        <v>227</v>
      </c>
      <c r="C87" s="147"/>
      <c r="E87" s="50">
        <v>0</v>
      </c>
      <c r="G87" s="50">
        <v>490200</v>
      </c>
      <c r="I87" s="50">
        <v>0</v>
      </c>
      <c r="K87" s="50">
        <v>0</v>
      </c>
      <c r="Q87" s="83"/>
      <c r="R87" s="83"/>
    </row>
    <row r="88" spans="1:22" ht="21" customHeight="1">
      <c r="A88" s="16" t="s">
        <v>228</v>
      </c>
      <c r="C88" s="147">
        <v>29</v>
      </c>
      <c r="E88" s="54">
        <v>0</v>
      </c>
      <c r="G88" s="54">
        <v>-38028414</v>
      </c>
      <c r="I88" s="54">
        <v>0</v>
      </c>
      <c r="K88" s="54">
        <v>-38028414</v>
      </c>
      <c r="Q88" s="83"/>
      <c r="R88" s="83"/>
    </row>
    <row r="89" spans="1:22" ht="6" customHeight="1">
      <c r="A89" s="49"/>
      <c r="B89" s="49"/>
      <c r="C89" s="147"/>
      <c r="E89" s="50"/>
      <c r="G89" s="50"/>
      <c r="I89" s="50"/>
      <c r="K89" s="50"/>
      <c r="Q89" s="83"/>
      <c r="R89" s="83"/>
    </row>
    <row r="90" spans="1:22" ht="21" customHeight="1">
      <c r="A90" s="62" t="s">
        <v>229</v>
      </c>
      <c r="B90" s="49"/>
      <c r="C90" s="147"/>
      <c r="E90" s="54">
        <f>SUM(E77:E88)</f>
        <v>-277606466</v>
      </c>
      <c r="G90" s="54">
        <f>SUM(G77:G88)</f>
        <v>243366893</v>
      </c>
      <c r="I90" s="54">
        <f>SUM(I77:I88)</f>
        <v>-231277653</v>
      </c>
      <c r="K90" s="54">
        <f>SUM(K77:K88)</f>
        <v>201291948</v>
      </c>
      <c r="Q90" s="83"/>
      <c r="R90" s="83"/>
    </row>
    <row r="91" spans="1:22" ht="21" customHeight="1">
      <c r="A91" s="62"/>
      <c r="B91" s="49"/>
      <c r="C91" s="147"/>
      <c r="E91" s="50"/>
      <c r="G91" s="50"/>
      <c r="I91" s="50"/>
      <c r="K91" s="50"/>
      <c r="Q91" s="83"/>
      <c r="R91" s="83"/>
    </row>
    <row r="92" spans="1:22" ht="21" customHeight="1">
      <c r="A92" s="62"/>
      <c r="B92" s="49"/>
      <c r="C92" s="147"/>
      <c r="E92" s="50"/>
      <c r="G92" s="50"/>
      <c r="I92" s="50"/>
      <c r="K92" s="50"/>
      <c r="Q92" s="83"/>
      <c r="R92" s="83"/>
    </row>
    <row r="93" spans="1:22" ht="21" customHeight="1">
      <c r="A93" s="62"/>
      <c r="B93" s="49"/>
      <c r="C93" s="147"/>
      <c r="E93" s="50"/>
      <c r="G93" s="50"/>
      <c r="I93" s="50"/>
      <c r="K93" s="50"/>
    </row>
    <row r="94" spans="1:22" ht="21" customHeight="1">
      <c r="A94" s="62"/>
      <c r="B94" s="49"/>
      <c r="C94" s="147"/>
      <c r="E94" s="50"/>
      <c r="G94" s="50"/>
      <c r="I94" s="50"/>
      <c r="K94" s="50"/>
    </row>
    <row r="95" spans="1:22" ht="21" customHeight="1">
      <c r="A95" s="62"/>
      <c r="B95" s="49"/>
      <c r="C95" s="147"/>
      <c r="E95" s="50"/>
      <c r="G95" s="50"/>
      <c r="I95" s="50"/>
      <c r="K95" s="50"/>
    </row>
    <row r="96" spans="1:22" ht="21" customHeight="1">
      <c r="A96" s="62"/>
      <c r="B96" s="49"/>
      <c r="C96" s="147"/>
      <c r="E96" s="50"/>
      <c r="G96" s="50"/>
      <c r="I96" s="50"/>
      <c r="K96" s="50"/>
    </row>
    <row r="97" spans="1:18" ht="21" customHeight="1">
      <c r="A97" s="62"/>
      <c r="B97" s="49"/>
      <c r="C97" s="147"/>
      <c r="E97" s="50"/>
      <c r="G97" s="50"/>
      <c r="I97" s="50"/>
      <c r="K97" s="50"/>
      <c r="N97" s="2"/>
      <c r="O97" s="2"/>
    </row>
    <row r="98" spans="1:18" ht="11.25" customHeight="1">
      <c r="A98" s="62"/>
      <c r="B98" s="49"/>
      <c r="C98" s="147"/>
      <c r="E98" s="50"/>
      <c r="G98" s="50"/>
      <c r="I98" s="50"/>
      <c r="K98" s="50"/>
      <c r="N98" s="2"/>
      <c r="O98" s="2"/>
    </row>
    <row r="99" spans="1:18" s="2" customFormat="1" ht="21" customHeight="1">
      <c r="A99" s="162" t="s">
        <v>163</v>
      </c>
      <c r="B99" s="162"/>
      <c r="C99" s="162"/>
      <c r="D99" s="162"/>
      <c r="E99" s="162"/>
      <c r="F99" s="162"/>
      <c r="G99" s="162"/>
      <c r="H99" s="162"/>
      <c r="I99" s="162"/>
      <c r="J99" s="162"/>
      <c r="K99" s="162"/>
    </row>
    <row r="100" spans="1:18" s="2" customFormat="1" ht="21" customHeight="1">
      <c r="A100" s="156"/>
      <c r="B100" s="156"/>
      <c r="C100" s="156"/>
      <c r="D100" s="156"/>
      <c r="E100" s="156"/>
      <c r="F100" s="156"/>
      <c r="G100" s="156"/>
      <c r="H100" s="156"/>
      <c r="I100" s="156"/>
      <c r="J100" s="156"/>
      <c r="K100" s="156"/>
    </row>
    <row r="101" spans="1:18" ht="22.35" customHeight="1">
      <c r="A101" s="57" t="s">
        <v>35</v>
      </c>
      <c r="B101" s="57"/>
      <c r="C101" s="149"/>
      <c r="D101" s="140"/>
      <c r="E101" s="54"/>
      <c r="F101" s="140"/>
      <c r="G101" s="54"/>
      <c r="H101" s="140"/>
      <c r="I101" s="54"/>
      <c r="J101" s="140"/>
      <c r="K101" s="54"/>
    </row>
    <row r="102" spans="1:18" ht="21.75" customHeight="1">
      <c r="A102" s="39" t="s">
        <v>0</v>
      </c>
      <c r="B102" s="49"/>
      <c r="C102" s="49"/>
      <c r="I102" s="50"/>
      <c r="K102" s="50"/>
    </row>
    <row r="103" spans="1:18" ht="21.75" customHeight="1">
      <c r="A103" s="42" t="s">
        <v>200</v>
      </c>
      <c r="B103" s="49"/>
      <c r="C103" s="49"/>
      <c r="I103" s="50"/>
      <c r="K103" s="50"/>
    </row>
    <row r="104" spans="1:18" ht="21.75" customHeight="1">
      <c r="A104" s="44" t="s">
        <v>84</v>
      </c>
      <c r="B104" s="57"/>
      <c r="C104" s="57"/>
      <c r="D104" s="140"/>
      <c r="E104" s="140"/>
      <c r="F104" s="140"/>
      <c r="G104" s="140"/>
      <c r="H104" s="140"/>
      <c r="I104" s="54"/>
      <c r="J104" s="140"/>
      <c r="K104" s="54"/>
    </row>
    <row r="105" spans="1:18" ht="21.75" customHeight="1">
      <c r="A105" s="46"/>
      <c r="B105" s="49"/>
      <c r="C105" s="49"/>
      <c r="I105" s="50"/>
      <c r="K105" s="50"/>
    </row>
    <row r="106" spans="1:18" ht="20.85" customHeight="1">
      <c r="A106" s="49"/>
      <c r="B106" s="49"/>
      <c r="C106" s="39"/>
      <c r="D106" s="48"/>
      <c r="E106" s="158" t="s">
        <v>3</v>
      </c>
      <c r="F106" s="158"/>
      <c r="G106" s="158"/>
      <c r="H106" s="69"/>
      <c r="I106" s="158" t="s">
        <v>4</v>
      </c>
      <c r="J106" s="158"/>
      <c r="K106" s="158"/>
    </row>
    <row r="107" spans="1:18" ht="20.85" customHeight="1">
      <c r="A107" s="49"/>
      <c r="B107" s="49"/>
      <c r="C107" s="39"/>
      <c r="D107" s="48"/>
      <c r="E107" s="141" t="s">
        <v>5</v>
      </c>
      <c r="F107" s="142"/>
      <c r="G107" s="141" t="s">
        <v>6</v>
      </c>
      <c r="H107" s="143"/>
      <c r="I107" s="141" t="s">
        <v>5</v>
      </c>
      <c r="J107" s="142"/>
      <c r="K107" s="141" t="s">
        <v>6</v>
      </c>
    </row>
    <row r="108" spans="1:18" ht="20.85" customHeight="1">
      <c r="A108" s="49"/>
      <c r="B108" s="49"/>
      <c r="C108" s="144" t="s">
        <v>7</v>
      </c>
      <c r="D108" s="142"/>
      <c r="E108" s="145" t="s">
        <v>8</v>
      </c>
      <c r="F108" s="142"/>
      <c r="G108" s="145" t="s">
        <v>8</v>
      </c>
      <c r="H108" s="143"/>
      <c r="I108" s="145" t="s">
        <v>8</v>
      </c>
      <c r="J108" s="142"/>
      <c r="K108" s="145" t="s">
        <v>8</v>
      </c>
    </row>
    <row r="109" spans="1:18" ht="8.1" customHeight="1">
      <c r="A109" s="49"/>
      <c r="B109" s="49"/>
      <c r="C109" s="143"/>
      <c r="D109" s="142"/>
      <c r="E109" s="141"/>
      <c r="F109" s="142"/>
      <c r="G109" s="141"/>
      <c r="H109" s="143"/>
      <c r="I109" s="141"/>
      <c r="J109" s="142"/>
      <c r="K109" s="141"/>
    </row>
    <row r="110" spans="1:18" ht="21.75" customHeight="1">
      <c r="A110" s="42" t="s">
        <v>230</v>
      </c>
      <c r="B110" s="51"/>
      <c r="C110" s="147"/>
      <c r="E110" s="50">
        <f>E90+E74+E46</f>
        <v>-45925185</v>
      </c>
      <c r="F110" s="50"/>
      <c r="G110" s="50">
        <f>G90+G74+G46</f>
        <v>-328036656</v>
      </c>
      <c r="H110" s="50"/>
      <c r="I110" s="50">
        <f>I90+I74+I46</f>
        <v>-56363222</v>
      </c>
      <c r="K110" s="50">
        <f>K90+K74+K46</f>
        <v>-340347846</v>
      </c>
      <c r="Q110" s="83"/>
      <c r="R110" s="83"/>
    </row>
    <row r="111" spans="1:18" ht="21.75" customHeight="1">
      <c r="A111" s="51" t="s">
        <v>231</v>
      </c>
      <c r="B111" s="51"/>
      <c r="C111" s="147">
        <v>9</v>
      </c>
      <c r="E111" s="50">
        <v>222531473</v>
      </c>
      <c r="G111" s="50">
        <v>550568129</v>
      </c>
      <c r="I111" s="54">
        <v>203838409</v>
      </c>
      <c r="K111" s="54">
        <v>544186255</v>
      </c>
      <c r="Q111" s="83"/>
      <c r="R111" s="83"/>
    </row>
    <row r="112" spans="1:18" ht="8.1" customHeight="1">
      <c r="A112" s="49"/>
      <c r="B112" s="49"/>
      <c r="C112" s="147"/>
      <c r="E112" s="59"/>
      <c r="G112" s="59"/>
      <c r="I112" s="59"/>
      <c r="K112" s="59"/>
      <c r="Q112" s="83"/>
      <c r="R112" s="83"/>
    </row>
    <row r="113" spans="1:18" ht="21.75" customHeight="1" thickBot="1">
      <c r="A113" s="42" t="s">
        <v>232</v>
      </c>
      <c r="B113" s="51"/>
      <c r="C113" s="147">
        <v>9</v>
      </c>
      <c r="E113" s="63">
        <f>SUM(E110:E111)</f>
        <v>176606288</v>
      </c>
      <c r="G113" s="63">
        <f>SUM(G110:G111)</f>
        <v>222531473</v>
      </c>
      <c r="I113" s="63">
        <f>SUM(I110:I111)</f>
        <v>147475187</v>
      </c>
      <c r="K113" s="63">
        <f>SUM(K110:K111)</f>
        <v>203838409</v>
      </c>
      <c r="N113" s="2"/>
      <c r="O113" s="2"/>
      <c r="Q113" s="83"/>
      <c r="R113" s="83"/>
    </row>
    <row r="114" spans="1:18" ht="21.75" customHeight="1" thickTop="1">
      <c r="A114" s="42"/>
      <c r="B114" s="51"/>
      <c r="C114" s="147"/>
      <c r="E114" s="50"/>
      <c r="G114" s="50"/>
      <c r="I114" s="50"/>
      <c r="K114" s="50"/>
    </row>
    <row r="115" spans="1:18" ht="21.75" customHeight="1">
      <c r="A115" s="46" t="s">
        <v>233</v>
      </c>
      <c r="B115" s="49"/>
      <c r="C115" s="147"/>
      <c r="E115" s="50"/>
      <c r="G115" s="50"/>
      <c r="I115" s="50"/>
      <c r="K115" s="50"/>
    </row>
    <row r="116" spans="1:18" ht="21.75" customHeight="1">
      <c r="A116" s="64" t="s">
        <v>234</v>
      </c>
      <c r="B116" s="49"/>
      <c r="C116" s="147"/>
      <c r="E116" s="50">
        <v>25665375</v>
      </c>
      <c r="G116" s="50">
        <v>8920252</v>
      </c>
      <c r="I116" s="50">
        <v>24442267</v>
      </c>
      <c r="K116" s="50">
        <v>4718627</v>
      </c>
    </row>
    <row r="117" spans="1:18" ht="21.75" customHeight="1">
      <c r="A117" s="64" t="s">
        <v>235</v>
      </c>
      <c r="B117" s="49"/>
      <c r="C117" s="147"/>
      <c r="E117" s="50">
        <v>265671</v>
      </c>
      <c r="G117" s="50">
        <v>1009159</v>
      </c>
      <c r="I117" s="50">
        <v>265671</v>
      </c>
      <c r="K117" s="50">
        <v>1009159</v>
      </c>
    </row>
    <row r="118" spans="1:18" ht="21.75" customHeight="1">
      <c r="A118" s="64" t="s">
        <v>236</v>
      </c>
      <c r="B118" s="49"/>
      <c r="C118" s="147"/>
      <c r="E118" s="50"/>
      <c r="G118" s="50"/>
      <c r="I118" s="50"/>
      <c r="K118" s="50"/>
    </row>
    <row r="119" spans="1:18" ht="21.75" customHeight="1">
      <c r="B119" s="64" t="s">
        <v>237</v>
      </c>
      <c r="C119" s="147"/>
      <c r="E119" s="50">
        <v>370400</v>
      </c>
      <c r="F119" s="50"/>
      <c r="G119" s="50">
        <v>370400</v>
      </c>
      <c r="H119" s="50"/>
      <c r="I119" s="50">
        <v>370400</v>
      </c>
      <c r="J119" s="50"/>
      <c r="K119" s="50">
        <v>370400</v>
      </c>
    </row>
    <row r="120" spans="1:18" ht="21.75" customHeight="1">
      <c r="A120" s="64" t="s">
        <v>238</v>
      </c>
      <c r="B120" s="49"/>
      <c r="C120" s="147"/>
      <c r="E120" s="50">
        <v>0</v>
      </c>
      <c r="F120" s="50"/>
      <c r="G120" s="50">
        <v>-7154713</v>
      </c>
      <c r="H120" s="50"/>
      <c r="I120" s="50">
        <v>0</v>
      </c>
      <c r="J120" s="50"/>
      <c r="K120" s="50">
        <v>-7154713</v>
      </c>
    </row>
    <row r="121" spans="1:18" ht="21.75" customHeight="1">
      <c r="A121" s="49"/>
      <c r="B121" s="49"/>
      <c r="C121" s="147"/>
      <c r="E121" s="50"/>
      <c r="F121" s="50"/>
      <c r="G121" s="50"/>
      <c r="H121" s="50"/>
      <c r="I121" s="50"/>
      <c r="J121" s="50"/>
      <c r="K121" s="50"/>
    </row>
    <row r="122" spans="1:18" ht="21.75" customHeight="1">
      <c r="A122" s="49"/>
      <c r="B122" s="49"/>
      <c r="C122" s="147"/>
      <c r="E122" s="50"/>
      <c r="F122" s="50"/>
      <c r="G122" s="50"/>
      <c r="H122" s="50"/>
      <c r="I122" s="50"/>
      <c r="J122" s="50"/>
      <c r="K122" s="50"/>
    </row>
    <row r="123" spans="1:18" ht="21.75" customHeight="1">
      <c r="A123" s="49"/>
      <c r="B123" s="49"/>
      <c r="C123" s="147"/>
      <c r="E123" s="50"/>
      <c r="F123" s="50"/>
      <c r="G123" s="50"/>
      <c r="H123" s="50"/>
      <c r="I123" s="50"/>
      <c r="J123" s="50"/>
      <c r="K123" s="50"/>
    </row>
    <row r="124" spans="1:18" ht="21.75" customHeight="1">
      <c r="A124" s="49"/>
      <c r="B124" s="49"/>
      <c r="C124" s="147"/>
      <c r="E124" s="50"/>
      <c r="F124" s="50"/>
      <c r="G124" s="50"/>
      <c r="H124" s="50"/>
      <c r="I124" s="50"/>
      <c r="J124" s="50"/>
      <c r="K124" s="50"/>
    </row>
    <row r="125" spans="1:18" ht="21.75" customHeight="1">
      <c r="A125" s="49"/>
      <c r="B125" s="49"/>
      <c r="C125" s="147"/>
      <c r="E125" s="50"/>
      <c r="F125" s="50"/>
      <c r="G125" s="50"/>
      <c r="H125" s="50"/>
      <c r="I125" s="50"/>
      <c r="J125" s="50"/>
      <c r="K125" s="50"/>
    </row>
    <row r="126" spans="1:18" ht="21.75" customHeight="1">
      <c r="A126" s="49"/>
      <c r="B126" s="49"/>
      <c r="C126" s="147"/>
      <c r="E126" s="50"/>
      <c r="F126" s="50"/>
      <c r="G126" s="50"/>
      <c r="H126" s="50"/>
      <c r="I126" s="50"/>
      <c r="J126" s="50"/>
      <c r="K126" s="50"/>
    </row>
    <row r="127" spans="1:18" ht="21.75" customHeight="1">
      <c r="A127" s="49"/>
      <c r="B127" s="49"/>
      <c r="C127" s="147"/>
      <c r="E127" s="50"/>
      <c r="F127" s="50"/>
      <c r="G127" s="50"/>
      <c r="H127" s="50"/>
      <c r="I127" s="50"/>
      <c r="J127" s="50"/>
      <c r="K127" s="50"/>
    </row>
    <row r="128" spans="1:18" ht="21.75" customHeight="1">
      <c r="A128" s="49"/>
      <c r="B128" s="49"/>
      <c r="C128" s="147"/>
      <c r="E128" s="50"/>
      <c r="F128" s="50"/>
      <c r="G128" s="50"/>
      <c r="H128" s="50"/>
      <c r="I128" s="50"/>
      <c r="J128" s="50"/>
      <c r="K128" s="50"/>
    </row>
    <row r="129" spans="1:11" ht="21.75" customHeight="1">
      <c r="A129" s="49"/>
      <c r="B129" s="49"/>
      <c r="C129" s="147"/>
      <c r="E129" s="50"/>
      <c r="F129" s="50"/>
      <c r="G129" s="50"/>
      <c r="H129" s="50"/>
      <c r="I129" s="50"/>
      <c r="J129" s="50"/>
      <c r="K129" s="50"/>
    </row>
    <row r="130" spans="1:11" ht="21.75" customHeight="1">
      <c r="A130" s="49"/>
      <c r="B130" s="49"/>
      <c r="C130" s="147"/>
      <c r="E130" s="50"/>
      <c r="F130" s="50"/>
      <c r="G130" s="50"/>
      <c r="H130" s="50"/>
      <c r="I130" s="50"/>
      <c r="J130" s="50"/>
      <c r="K130" s="50"/>
    </row>
    <row r="131" spans="1:11" ht="21.75" customHeight="1">
      <c r="A131" s="49"/>
      <c r="B131" s="49"/>
      <c r="C131" s="147"/>
      <c r="E131" s="50"/>
      <c r="F131" s="50"/>
      <c r="G131" s="50"/>
      <c r="H131" s="50"/>
      <c r="I131" s="50"/>
      <c r="J131" s="50"/>
      <c r="K131" s="50"/>
    </row>
    <row r="132" spans="1:11" ht="21.75" customHeight="1">
      <c r="A132" s="49"/>
      <c r="B132" s="49"/>
      <c r="C132" s="147"/>
      <c r="E132" s="50"/>
      <c r="F132" s="50"/>
      <c r="G132" s="50"/>
      <c r="H132" s="50"/>
      <c r="I132" s="50"/>
      <c r="J132" s="50"/>
      <c r="K132" s="50"/>
    </row>
    <row r="133" spans="1:11" ht="21.75" customHeight="1">
      <c r="A133" s="49"/>
      <c r="B133" s="49"/>
      <c r="C133" s="147"/>
      <c r="E133" s="50"/>
      <c r="F133" s="50"/>
      <c r="G133" s="50"/>
      <c r="H133" s="50"/>
      <c r="I133" s="50"/>
      <c r="J133" s="50"/>
      <c r="K133" s="50"/>
    </row>
    <row r="134" spans="1:11" ht="21.75" customHeight="1">
      <c r="A134" s="49"/>
      <c r="B134" s="49"/>
      <c r="C134" s="147"/>
      <c r="E134" s="50"/>
      <c r="F134" s="50"/>
      <c r="G134" s="50"/>
      <c r="H134" s="50"/>
      <c r="I134" s="50"/>
      <c r="J134" s="50"/>
      <c r="K134" s="50"/>
    </row>
    <row r="135" spans="1:11" ht="21.75" customHeight="1">
      <c r="A135" s="49"/>
      <c r="B135" s="49"/>
      <c r="C135" s="147"/>
      <c r="E135" s="50"/>
      <c r="F135" s="50"/>
      <c r="G135" s="50"/>
      <c r="H135" s="50"/>
      <c r="I135" s="50"/>
      <c r="J135" s="50"/>
      <c r="K135" s="50"/>
    </row>
    <row r="136" spans="1:11" ht="21.75" customHeight="1">
      <c r="A136" s="49"/>
      <c r="B136" s="49"/>
      <c r="C136" s="147"/>
      <c r="E136" s="50"/>
      <c r="F136" s="50"/>
      <c r="G136" s="50"/>
      <c r="H136" s="50"/>
      <c r="I136" s="50"/>
      <c r="J136" s="50"/>
      <c r="K136" s="50"/>
    </row>
    <row r="137" spans="1:11" ht="21.75" customHeight="1">
      <c r="A137" s="49"/>
      <c r="B137" s="49"/>
      <c r="C137" s="147"/>
      <c r="E137" s="50"/>
      <c r="F137" s="50"/>
      <c r="G137" s="50"/>
      <c r="H137" s="50"/>
      <c r="I137" s="50"/>
      <c r="J137" s="50"/>
      <c r="K137" s="50"/>
    </row>
    <row r="138" spans="1:11" ht="21.75" customHeight="1">
      <c r="A138" s="49"/>
      <c r="B138" s="49"/>
      <c r="C138" s="147"/>
      <c r="E138" s="50"/>
      <c r="F138" s="50"/>
      <c r="G138" s="50"/>
      <c r="H138" s="50"/>
      <c r="I138" s="50"/>
      <c r="J138" s="50"/>
      <c r="K138" s="50"/>
    </row>
    <row r="139" spans="1:11" ht="21.75" customHeight="1">
      <c r="A139" s="49"/>
      <c r="B139" s="49"/>
      <c r="C139" s="147"/>
      <c r="E139" s="50"/>
      <c r="F139" s="50"/>
      <c r="G139" s="50"/>
      <c r="H139" s="50"/>
      <c r="I139" s="50"/>
      <c r="J139" s="50"/>
      <c r="K139" s="50"/>
    </row>
    <row r="140" spans="1:11" ht="21.75" customHeight="1">
      <c r="A140" s="49"/>
      <c r="B140" s="49"/>
      <c r="C140" s="147"/>
      <c r="E140" s="50"/>
      <c r="F140" s="50"/>
      <c r="G140" s="50"/>
      <c r="H140" s="50"/>
      <c r="I140" s="50"/>
      <c r="J140" s="50"/>
      <c r="K140" s="50"/>
    </row>
    <row r="141" spans="1:11" ht="21.75" customHeight="1">
      <c r="A141" s="49"/>
      <c r="B141" s="49"/>
      <c r="C141" s="147"/>
      <c r="E141" s="50"/>
      <c r="F141" s="50"/>
      <c r="G141" s="50"/>
      <c r="H141" s="50"/>
      <c r="I141" s="50"/>
      <c r="J141" s="50"/>
      <c r="K141" s="50"/>
    </row>
    <row r="142" spans="1:11" ht="21.75" customHeight="1">
      <c r="A142" s="49"/>
      <c r="B142" s="49"/>
      <c r="C142" s="147"/>
      <c r="E142" s="50"/>
      <c r="F142" s="50"/>
      <c r="G142" s="50"/>
      <c r="H142" s="50"/>
      <c r="I142" s="50"/>
      <c r="J142" s="50"/>
      <c r="K142" s="50"/>
    </row>
    <row r="143" spans="1:11" ht="21.75" customHeight="1">
      <c r="A143" s="49"/>
      <c r="B143" s="49"/>
      <c r="C143" s="147"/>
      <c r="E143" s="50"/>
      <c r="F143" s="50"/>
      <c r="G143" s="50"/>
      <c r="H143" s="50"/>
      <c r="I143" s="50"/>
      <c r="J143" s="50"/>
      <c r="K143" s="50"/>
    </row>
    <row r="144" spans="1:11" ht="21.75" customHeight="1">
      <c r="A144" s="49"/>
      <c r="B144" s="49"/>
      <c r="C144" s="147"/>
      <c r="E144" s="50"/>
      <c r="F144" s="50"/>
      <c r="G144" s="50"/>
      <c r="H144" s="50"/>
      <c r="I144" s="50"/>
      <c r="J144" s="50"/>
      <c r="K144" s="50"/>
    </row>
    <row r="145" spans="1:11" ht="21.75" customHeight="1">
      <c r="A145" s="49"/>
      <c r="B145" s="49"/>
      <c r="C145" s="147"/>
      <c r="E145" s="50"/>
      <c r="F145" s="50"/>
      <c r="G145" s="50"/>
      <c r="H145" s="50"/>
      <c r="I145" s="50"/>
      <c r="J145" s="50"/>
      <c r="K145" s="50"/>
    </row>
    <row r="146" spans="1:11" s="2" customFormat="1" ht="21.75" customHeight="1">
      <c r="A146" s="49"/>
      <c r="B146" s="49"/>
      <c r="C146" s="49"/>
      <c r="D146" s="49"/>
      <c r="E146" s="49"/>
      <c r="F146" s="49"/>
      <c r="G146" s="49"/>
      <c r="H146" s="49"/>
      <c r="I146" s="49"/>
      <c r="J146" s="49"/>
      <c r="K146" s="49"/>
    </row>
    <row r="147" spans="1:11" s="2" customFormat="1" ht="21.75" customHeight="1">
      <c r="A147" s="162" t="s">
        <v>163</v>
      </c>
      <c r="B147" s="162"/>
      <c r="C147" s="162"/>
      <c r="D147" s="162"/>
      <c r="E147" s="162"/>
      <c r="F147" s="162"/>
      <c r="G147" s="162"/>
      <c r="H147" s="162"/>
      <c r="I147" s="162"/>
      <c r="J147" s="162"/>
      <c r="K147" s="162"/>
    </row>
    <row r="148" spans="1:11" s="2" customFormat="1" ht="21" customHeight="1">
      <c r="A148" s="49"/>
      <c r="B148" s="49"/>
      <c r="C148" s="49"/>
      <c r="D148" s="49"/>
      <c r="E148" s="49"/>
      <c r="F148" s="49"/>
      <c r="G148" s="49"/>
      <c r="H148" s="49"/>
      <c r="I148" s="49"/>
      <c r="J148" s="49"/>
      <c r="K148" s="49"/>
    </row>
    <row r="149" spans="1:11" ht="22.35" customHeight="1">
      <c r="A149" s="57" t="s">
        <v>35</v>
      </c>
      <c r="B149" s="57"/>
      <c r="C149" s="57"/>
      <c r="D149" s="140"/>
      <c r="E149" s="140"/>
      <c r="F149" s="140"/>
      <c r="G149" s="140"/>
      <c r="H149" s="140"/>
      <c r="I149" s="54"/>
      <c r="J149" s="140"/>
      <c r="K149" s="54"/>
    </row>
  </sheetData>
  <mergeCells count="9">
    <mergeCell ref="E106:G106"/>
    <mergeCell ref="I106:K106"/>
    <mergeCell ref="A147:K147"/>
    <mergeCell ref="E5:G5"/>
    <mergeCell ref="I5:K5"/>
    <mergeCell ref="A49:K49"/>
    <mergeCell ref="E56:G56"/>
    <mergeCell ref="I56:K56"/>
    <mergeCell ref="A99:K99"/>
  </mergeCells>
  <pageMargins left="0.8" right="0.5" top="0.5" bottom="0.6" header="0.49" footer="0.4"/>
  <pageSetup paperSize="9" scale="80" firstPageNumber="13" fitToHeight="0" orientation="portrait" useFirstPageNumber="1" horizontalDpi="1200" verticalDpi="1200" r:id="rId1"/>
  <headerFooter>
    <oddFooter>&amp;R&amp;"Browallia New,Regular"&amp;13&amp;P</oddFooter>
  </headerFooter>
  <rowBreaks count="2" manualBreakCount="2">
    <brk id="51" max="16383" man="1"/>
    <brk id="10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PricewaterhouseCoopers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Pakhathorn Khannarong (TH)</dc:creator>
  <cp:keywords/>
  <dc:description/>
  <cp:lastModifiedBy>Thanisorn Saetang (TH)</cp:lastModifiedBy>
  <cp:revision/>
  <dcterms:created xsi:type="dcterms:W3CDTF">2024-02-28T11:48:38Z</dcterms:created>
  <dcterms:modified xsi:type="dcterms:W3CDTF">2025-06-20T09:54:39Z</dcterms:modified>
  <cp:category/>
  <cp:contentStatus/>
</cp:coreProperties>
</file>