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ng\2024\03.2024\Audit\Elcid\"/>
    </mc:Choice>
  </mc:AlternateContent>
  <xr:revisionPtr revIDLastSave="0" documentId="8_{29E7A7DC-41CB-4CF5-82ED-D73B84B0E08F}" xr6:coauthVersionLast="47" xr6:coauthVersionMax="47" xr10:uidLastSave="{00000000-0000-0000-0000-000000000000}"/>
  <bookViews>
    <workbookView xWindow="-110" yWindow="-110" windowWidth="19420" windowHeight="10420" tabRatio="771" firstSheet="4" activeTab="4" xr2:uid="{080F3B0B-9E66-456E-B643-8EEAB972936F}"/>
  </bookViews>
  <sheets>
    <sheet name="TH 2-4" sheetId="8" r:id="rId1"/>
    <sheet name="T 5 (3M)" sheetId="6" r:id="rId2"/>
    <sheet name="T 6 conso" sheetId="3" r:id="rId3"/>
    <sheet name="T7" sheetId="4" r:id="rId4"/>
    <sheet name="T8-10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D" localSheetId="1" hidden="1">[1]A!#REF!</definedName>
    <definedName name="__123Graph_D" localSheetId="0" hidden="1">[2]A!#REF!</definedName>
    <definedName name="__123Graph_D" hidden="1">[2]A!#REF!</definedName>
    <definedName name="__f2" localSheetId="0" hidden="1">{#N/A,#N/A,FALSE,"COVER1.XLS ";#N/A,#N/A,FALSE,"RACT1.XLS";#N/A,#N/A,FALSE,"RACT2.XLS";#N/A,#N/A,FALSE,"ECCMP";#N/A,#N/A,FALSE,"WELDER.XLS"}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MB2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localSheetId="0" hidden="1">{#N/A,#N/A,FALSE,"COVER1.XLS ";#N/A,#N/A,FALSE,"RACT1.XLS";#N/A,#N/A,FALSE,"RACT2.XLS";#N/A,#N/A,FALSE,"ECCMP";#N/A,#N/A,FALSE,"WELDER.XLS"}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localSheetId="0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localSheetId="0" hidden="1">{#N/A,#N/A,FALSE,"COVER1.XLS ";#N/A,#N/A,FALSE,"RACT1.XLS";#N/A,#N/A,FALSE,"RACT2.XLS";#N/A,#N/A,FALSE,"ECCMP";#N/A,#N/A,FALSE,"WELDER.XLS"}</definedName>
    <definedName name="aefr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localSheetId="0" hidden="1">{#N/A,#N/A,FALSE,"COVER1.XLS ";#N/A,#N/A,FALSE,"RACT1.XLS";#N/A,#N/A,FALSE,"RACT2.XLS";#N/A,#N/A,FALSE,"ECCMP";#N/A,#N/A,FALSE,"WELDER.XLS"}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0" hidden="1">{"'Eng (page2)'!$A$1:$D$52"}</definedName>
    <definedName name="BB" hidden="1">{"'Eng (page2)'!$A$1:$D$52"}</definedName>
    <definedName name="bill123" localSheetId="0" hidden="1">{#N/A,#N/A,FALSE,"COVER.XLS";#N/A,#N/A,FALSE,"RACT1.XLS";#N/A,#N/A,FALSE,"RACT2.XLS";#N/A,#N/A,FALSE,"ECCMP";#N/A,#N/A,FALSE,"WELDER.XLS"}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localSheetId="0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hat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localSheetId="0" hidden="1">{#N/A,#N/A,FALSE,"COVER1.XLS ";#N/A,#N/A,FALSE,"RACT1.XLS";#N/A,#N/A,FALSE,"RACT2.XLS";#N/A,#N/A,FALSE,"ECCMP";#N/A,#N/A,FALSE,"WELDER.XLS"}</definedName>
    <definedName name="cxvjhbs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localSheetId="0" hidden="1">{#N/A,#N/A,FALSE,"COVER1.XLS ";#N/A,#N/A,FALSE,"RACT1.XLS";#N/A,#N/A,FALSE,"RACT2.XLS";#N/A,#N/A,FALSE,"ECCMP";#N/A,#N/A,FALSE,"WELDER.XLS"}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a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dfdf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localSheetId="0" hidden="1">{#N/A,#N/A,FALSE,"AR2";#N/A,#N/A,FALSE,"SUM"}</definedName>
    <definedName name="dfgfd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fjie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dsd" hidden="1">{#N/A,#N/A,FALSE,"COVER.XLS";#N/A,#N/A,FALSE,"RACT1.XLS";#N/A,#N/A,FALSE,"RACT2.XLS";#N/A,#N/A,FALSE,"ECCMP";#N/A,#N/A,FALSE,"WELDER.XLS"}</definedName>
    <definedName name="ehb" localSheetId="0" hidden="1">{#N/A,#N/A,FALSE,"COVER1.XLS 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ewretnbene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hflkds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localSheetId="0" hidden="1">{#N/A,#N/A,FALSE,"COVER1.XLS ";#N/A,#N/A,FALSE,"RACT1.XLS";#N/A,#N/A,FALSE,"RACT2.XLS";#N/A,#N/A,FALSE,"ECCMP";#N/A,#N/A,FALSE,"WELDER.XLS"}</definedName>
    <definedName name="fdd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hrh" hidden="1">{#N/A,#N/A,FALSE,"AR2";#N/A,#N/A,FALSE,"SUM"}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instmts" hidden="1">{#N/A,#N/A,FALSE,"Fin_Stmts";#N/A,#N/A,FALSE,"IntraComp Profit Data"}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g" hidden="1">{#N/A,#N/A,FALSE,"COVER1.XLS ";#N/A,#N/A,FALSE,"RACT1.XLS";#N/A,#N/A,FALSE,"RACT2.XLS";#N/A,#N/A,FALSE,"ECCMP";#N/A,#N/A,FALSE,"WELDER.XLS"}</definedName>
    <definedName name="gv" localSheetId="0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localSheetId="0" hidden="1">{#N/A,#N/A,FALSE,"AR2";#N/A,#N/A,FALSE,"SUM"}</definedName>
    <definedName name="jk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khuiygh9petk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j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junkme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localSheetId="0" hidden="1">{#N/A,#N/A,FALSE,"AR2";#N/A,#N/A,FALSE,"SUM"}</definedName>
    <definedName name="kjhih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oy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localSheetId="0" hidden="1">{#N/A,#N/A,TRUE,"Status Report";#N/A,#N/A,TRUE,"Current Forecast";#N/A,#N/A,TRUE,"Last Forecast";#N/A,#N/A,TRUE,"BP";#N/A,#N/A,TRUE,"LY"}</definedName>
    <definedName name="laura" hidden="1">{#N/A,#N/A,TRUE,"Status Report";#N/A,#N/A,TRUE,"Current Forecast";#N/A,#N/A,TRUE,"Last Forecast";#N/A,#N/A,TRUE,"BP";#N/A,#N/A,TRUE,"LY"}</definedName>
    <definedName name="lff" localSheetId="0" hidden="1">{#N/A,#N/A,FALSE,"17MAY";#N/A,#N/A,FALSE,"24MAY"}</definedName>
    <definedName name="lff" hidden="1">{#N/A,#N/A,FALSE,"17MAY";#N/A,#N/A,FALSE,"24MAY"}</definedName>
    <definedName name="lkk" localSheetId="0" hidden="1">{#N/A,#N/A,FALSE,"17MAY";#N/A,#N/A,FALSE,"24MAY"}</definedName>
    <definedName name="lkk" hidden="1">{#N/A,#N/A,FALSE,"17MAY";#N/A,#N/A,FALSE,"24MAY"}</definedName>
    <definedName name="M_Drama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localSheetId="0" hidden="1">{#N/A,#N/A,FALSE,"COVER.XLS";#N/A,#N/A,FALSE,"RACT1.XLS";#N/A,#N/A,FALSE,"RACT2.XLS";#N/A,#N/A,FALSE,"ECCMP";#N/A,#N/A,FALSE,"WELDER.XLS"}</definedName>
    <definedName name="mo" hidden="1">{#N/A,#N/A,FALSE,"COVER.XLS";#N/A,#N/A,FALSE,"RACT1.XLS";#N/A,#N/A,FALSE,"RACT2.XLS";#N/A,#N/A,FALSE,"ECCMP";#N/A,#N/A,FALSE,"WELDER.XLS"}</definedName>
    <definedName name="mon" localSheetId="0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localSheetId="0" hidden="1">{"'Model'!$A$1:$N$53"}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localSheetId="0" hidden="1">{#N/A,#N/A,FALSE,"COVER.XLS";#N/A,#N/A,FALSE,"RACT1.XLS";#N/A,#N/A,FALSE,"RACT2.XLS";#N/A,#N/A,FALSE,"ECCMP";#N/A,#N/A,FALSE,"WELDER.XLS"}</definedName>
    <definedName name="noo" hidden="1">{#N/A,#N/A,FALSE,"COVER.XLS";#N/A,#N/A,FALSE,"RACT1.XLS";#N/A,#N/A,FALSE,"RACT2.XLS";#N/A,#N/A,FALSE,"ECCMP";#N/A,#N/A,FALSE,"WELDER.XLS"}</definedName>
    <definedName name="nung" localSheetId="0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0" hidden="1">[12]A!#REF!</definedName>
    <definedName name="nut" hidden="1">[12]A!#REF!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localSheetId="0" hidden="1">{#N/A,#N/A,FALSE,"COVER1.XLS ";#N/A,#N/A,FALSE,"RACT1.XLS";#N/A,#N/A,FALSE,"RACT2.XLS";#N/A,#N/A,FALSE,"ECCMP";#N/A,#N/A,FALSE,"WELDER.XLS"}</definedName>
    <definedName name="ooei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hidden="1">{"'Sheet1'!$A$1:$BH$50","'Sheet1'!$A$1:$AP$46","'Sheet1'!$AO$17"}</definedName>
    <definedName name="pom" hidden="1">#REF!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2">'T 6 conso'!$A$1:$X$38</definedName>
    <definedName name="_xlnm.Print_Area" localSheetId="3">'T7'!$A$1:$P$35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o" hidden="1">{#N/A,#N/A,FALSE,"17MAY";#N/A,#N/A,FALSE,"24MAY"}</definedName>
    <definedName name="rrtt" localSheetId="0" hidden="1">{#N/A,#N/A,FALSE,"COVER1.XLS ";#N/A,#N/A,FALSE,"RACT1.XLS";#N/A,#N/A,FALSE,"RACT2.XLS";#N/A,#N/A,FALSE,"ECCMP";#N/A,#N/A,FALSE,"WELDER.XLS"}</definedName>
    <definedName name="rrtt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localSheetId="0" hidden="1">{#N/A,#N/A,FALSE,"COVER.XLS";#N/A,#N/A,FALSE,"RACT1.XLS";#N/A,#N/A,FALSE,"RACT2.XLS";#N/A,#N/A,FALSE,"ECCMP";#N/A,#N/A,FALSE,"WELDER.XLS"}</definedName>
    <definedName name="sdf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es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localSheetId="0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rherher" hidden="1">{#N/A,#N/A,FALSE,"AR2";#N/A,#N/A,FALSE,"SUM"}</definedName>
    <definedName name="TextRefCopyRangeCount" hidden="1">1</definedName>
    <definedName name="therhrehrew" localSheetId="0" hidden="1">{#N/A,#N/A,FALSE,"AR2";#N/A,#N/A,FALSE,"SUM"}</definedName>
    <definedName name="therhrehrew" hidden="1">{#N/A,#N/A,FALSE,"AR2";#N/A,#N/A,FALSE,"SUM"}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vitee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etgregweg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1." hidden="1">{#N/A,#N/A,FALSE,"17MAY";#N/A,#N/A,FALSE,"24MAY"}</definedName>
    <definedName name="wrn.2.2" localSheetId="0" hidden="1">{#N/A,#N/A,FALSE,"17MAY";#N/A,#N/A,FALSE,"24MAY"}</definedName>
    <definedName name="wrn.2.2" hidden="1">{#N/A,#N/A,FALSE,"17MAY";#N/A,#N/A,FALSE,"24MAY"}</definedName>
    <definedName name="wrn.Accretion." localSheetId="0" hidden="1">{"Accretion",#N/A,FALSE,"Assum"}</definedName>
    <definedName name="wrn.Accretion.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" hidden="1">{#N/A,#N/A,FALSE,"AR2";#N/A,#N/A,FALSE,"SUM"}</definedName>
    <definedName name="wrn.Assumptions." localSheetId="0" hidden="1">{"Assumptions",#N/A,FALSE,"Assum"}</definedName>
    <definedName name="wrn.Assumptions." hidden="1">{"Assumptions",#N/A,FALSE,"Assum"}</definedName>
    <definedName name="wrn.BCTL._.Canadian._.Dollar._.Statements." localSheetId="0" hidden="1">{#N/A,#N/A,FALSE,"YE-BCTL[Inc Stmt]";#N/A,#N/A,FALSE,"YE-BCTL[Bal Sht]"}</definedName>
    <definedName name="wrn.BCTL._.Canadian._.Dollar._.Statements." hidden="1">{#N/A,#N/A,FALSE,"YE-BCTL[Inc Stmt]";#N/A,#N/A,FALSE,"YE-BCTL[Bal Sht]"}</definedName>
    <definedName name="wrn.BOI._.Journal._.Entries." localSheetId="0" hidden="1">{#N/A,#N/A,FALSE,"GL Input";#N/A,#N/A,FALSE,"WIP-NL Input"}</definedName>
    <definedName name="wrn.BOI._.Journal._.Entries.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Ledgers.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iscellaneous.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localSheetId="0" hidden="1">{"led",#N/A,FALSE,"BRANCH";"bal",#N/A,FALSE,"BRANCH";#N/A,#N/A,FALSE,"Misc_JEs"}</definedName>
    <definedName name="wrn.branch.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budget." hidden="1">{#N/A,#N/A,FALSE,"BUDIC";#N/A,#N/A,FALSE,"BUDVAR";#N/A,#N/A,FALSE,"BUD"}</definedName>
    <definedName name="wrn.CAG." localSheetId="0" hidden="1">{#N/A,#N/A,FALSE,"CAG"}</definedName>
    <definedName name="wrn.CAG.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urrent._.Account._.Balances." localSheetId="0" hidden="1">{#N/A,#N/A,FALSE,"Arn-Current";#N/A,#N/A,FALSE,"Win-Current"}</definedName>
    <definedName name="wrn.Current._.Account._.Balances." hidden="1">{#N/A,#N/A,FALSE,"Arn-Current";#N/A,#N/A,FALSE,"Win-Current"}</definedName>
    <definedName name="wrn.DEPR." localSheetId="0" hidden="1">{#N/A,#N/A,FALSE,"DEPR"}</definedName>
    <definedName name="wrn.DEPR." hidden="1">{#N/A,#N/A,FALSE,"DEPR"}</definedName>
    <definedName name="wrn.DSG." localSheetId="0" hidden="1">{#N/A,#N/A,FALSE,"BRU";#N/A,#N/A,FALSE,"MAD";#N/A,#N/A,FALSE,"MUN";#N/A,#N/A,FALSE,"SEO";#N/A,#N/A,FALSE,"TOK"}</definedName>
    <definedName name="wrn.DSG.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Exchange._.Rate." hidden="1">{#N/A,#N/A,FALSE,"Exchange Rate";#N/A,#N/A,FALSE,"Fax"}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ixed._.Assets." hidden="1">{#N/A,#N/A,FALSE,"Arn-Asset";#N/A,#N/A,FALSE,"Win-Asset"}</definedName>
    <definedName name="wrn.GIS." localSheetId="0" hidden="1">{#N/A,#N/A,FALSE,"GIS"}</definedName>
    <definedName name="wrn.GIS." hidden="1">{#N/A,#N/A,FALSE,"GIS"}</definedName>
    <definedName name="wrn.HNZ." localSheetId="0" hidden="1">{#N/A,#N/A,FALSE,"HNZ"}</definedName>
    <definedName name="wrn.HNZ." hidden="1">{#N/A,#N/A,FALSE,"HNZ"}</definedName>
    <definedName name="wrn.Input._.Data." localSheetId="0" hidden="1">{"Input_Fin",#N/A,FALSE,"By Code";"Input_Opt",#N/A,FALSE,"By Code"}</definedName>
    <definedName name="wrn.Input._.Data." hidden="1">{"Input_Fin",#N/A,FALSE,"By Code";"Input_Opt",#N/A,FALSE,"By Code"}</definedName>
    <definedName name="wrn.Journal." localSheetId="0" hidden="1">{#N/A,#N/A,FALSE,"JNL7";#N/A,#N/A,FALSE,"SUMMARY"}</definedName>
    <definedName name="wrn.Journal." hidden="1">{#N/A,#N/A,FALSE,"JNL7";#N/A,#N/A,FALSE,"SUMMARY"}</definedName>
    <definedName name="wrn.K." localSheetId="0" hidden="1">{#N/A,#N/A,FALSE,"K"}</definedName>
    <definedName name="wrn.K." hidden="1">{#N/A,#N/A,FALSE,"K"}</definedName>
    <definedName name="wrn.MAIN." localSheetId="0" hidden="1">{#N/A,#N/A,FALSE,"TB";#N/A,#N/A,FALSE,"GLIC";#N/A,#N/A,FALSE,"SLIC"}</definedName>
    <definedName name="wrn.MAIN." hidden="1">{#N/A,#N/A,FALSE,"TB";#N/A,#N/A,FALSE,"GLIC";#N/A,#N/A,FALSE,"SLIC"}</definedName>
    <definedName name="wrn.MCCRK." localSheetId="0" hidden="1">{#N/A,#N/A,FALSE,"MCCRK"}</definedName>
    <definedName name="wrn.MCCRK." hidden="1">{#N/A,#N/A,FALSE,"MCCRK"}</definedName>
    <definedName name="wrn.MISC." localSheetId="0" hidden="1">{#N/A,#N/A,FALSE,"MISC"}</definedName>
    <definedName name="wrn.MISC." hidden="1">{#N/A,#N/A,FALSE,"MISC"}</definedName>
    <definedName name="wrn.Monthly._.Financial._.Statements." localSheetId="0" hidden="1">{#N/A,#N/A,FALSE,"Fin_Stmts";#N/A,#N/A,FALSE,"IntraComp Profit Data"}</definedName>
    <definedName name="wrn.Monthly._.Financial._.Statements." hidden="1">{#N/A,#N/A,FALSE,"Fin_Stmts";#N/A,#N/A,FALSE,"IntraComp Profit Data"}</definedName>
    <definedName name="wrn.NA." localSheetId="0" hidden="1">{#N/A,#N/A,FALSE,"NA"}</definedName>
    <definedName name="wrn.NA.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OTHER.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PE._.Schedules." hidden="1">{#N/A,#N/A,FALSE,"PP&amp;E - Arnprior";#N/A,#N/A,FALSE,"PP&amp;E - Winnipeg"}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0" hidden="1">{#N/A,#N/A,TRUE,"Status Report";#N/A,#N/A,TRUE,"Current Forecast";#N/A,#N/A,TRUE,"Last Forecast";#N/A,#N/A,TRUE,"BP";#N/A,#N/A,TRUE,"LY"}</definedName>
    <definedName name="wrn.Report.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PORTS.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1" localSheetId="0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Trading._.Summary." hidden="1">{#N/A,#N/A,FALSE,"Trading Summary"}</definedName>
    <definedName name="wrn.WWY." localSheetId="0" hidden="1">{#N/A,#N/A,FALSE,"WWY"}</definedName>
    <definedName name="wrn.WWY." hidden="1">{#N/A,#N/A,FALSE,"WWY"}</definedName>
    <definedName name="wrn2.3" localSheetId="0" hidden="1">{#N/A,#N/A,FALSE,"17MAY";#N/A,#N/A,FALSE,"24MAY"}</definedName>
    <definedName name="wrn2.3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localSheetId="0" hidden="1">{#N/A,#N/A,FALSE,"17MAY";#N/A,#N/A,FALSE,"24MAY"}</definedName>
    <definedName name="xls1" hidden="1">{#N/A,#N/A,FALSE,"17MAY";#N/A,#N/A,FALSE,"24MAY"}</definedName>
    <definedName name="xsort2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localSheetId="0" hidden="1">{#N/A,#N/A,FALSE,"COVER1.XLS ";#N/A,#N/A,FALSE,"RACT1.XLS";#N/A,#N/A,FALSE,"RACT2.XLS";#N/A,#N/A,FALSE,"ECCMP";#N/A,#N/A,FALSE,"WELDER.XLS"}</definedName>
    <definedName name="zzzzzz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localSheetId="0" hidden="1">{#N/A,#N/A,FALSE,"COVER1.XLS ";#N/A,#N/A,FALSE,"RACT1.XLS";#N/A,#N/A,FALSE,"RACT2.XLS";#N/A,#N/A,FALSE,"ECCMP";#N/A,#N/A,FALSE,"WELDER.XLS"}</definedName>
    <definedName name="เดกหด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localSheetId="0" hidden="1">{#N/A,#N/A,FALSE,"COVER.XLS";#N/A,#N/A,FALSE,"RACT1.XLS";#N/A,#N/A,FALSE,"RACT2.XLS";#N/A,#N/A,FALSE,"ECCMP";#N/A,#N/A,FALSE,"WELDER.XLS"}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จจจ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ฏณษธณฯศษธ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ททททท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localSheetId="0" hidden="1">{#N/A,#N/A,FALSE,"COVER.XLS";#N/A,#N/A,FALSE,"RACT1.XLS";#N/A,#N/A,FALSE,"RACT2.XLS";#N/A,#N/A,FALSE,"ECCMP";#N/A,#N/A,FALSE,"WELDER.XLS"}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localSheetId="0" hidden="1">{#N/A,#N/A,FALSE,"COVER1.XLS ";#N/A,#N/A,FALSE,"RACT1.XLS";#N/A,#N/A,FALSE,"RACT2.XLS";#N/A,#N/A,FALSE,"ECCMP";#N/A,#N/A,FALSE,"WELDER.XLS"}</definedName>
    <definedName name="ยย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ลลลลลลลลลลล" hidden="1">{#N/A,#N/A,FALSE,"17MAY";#N/A,#N/A,FALSE,"24MAY"}</definedName>
    <definedName name="วนนส" localSheetId="0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localSheetId="0" hidden="1">{#N/A,#N/A,FALSE,"COVER1.XLS 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localSheetId="0" hidden="1">{#N/A,#N/A,FALSE,"COVER1.XLS ";#N/A,#N/A,FALSE,"RACT1.XLS";#N/A,#N/A,FALSE,"RACT2.XLS";#N/A,#N/A,FALSE,"ECCMP";#N/A,#N/A,FALSE,"WELDER.XLS"}</definedName>
    <definedName name="หไ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localSheetId="0" hidden="1">{#N/A,#N/A,FALSE,"Aging Summary";#N/A,#N/A,FALSE,"Ratio Analysis";#N/A,#N/A,FALSE,"Test 120 Day Accts";#N/A,#N/A,FALSE,"Tickmarks"}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0" l="1"/>
  <c r="A53" i="8"/>
  <c r="T25" i="3"/>
  <c r="F34" i="10"/>
  <c r="P128" i="8" l="1"/>
  <c r="N128" i="8"/>
  <c r="L128" i="8"/>
  <c r="J128" i="8"/>
  <c r="F25" i="4"/>
  <c r="X25" i="3" l="1"/>
  <c r="N29" i="3"/>
  <c r="N20" i="3"/>
  <c r="L34" i="10" l="1"/>
  <c r="H34" i="10"/>
  <c r="N18" i="4"/>
  <c r="L18" i="4"/>
  <c r="J18" i="4"/>
  <c r="H18" i="4"/>
  <c r="F18" i="4"/>
  <c r="P16" i="4"/>
  <c r="P15" i="4"/>
  <c r="P12" i="4"/>
  <c r="V20" i="3"/>
  <c r="R20" i="3"/>
  <c r="P20" i="3"/>
  <c r="L20" i="3"/>
  <c r="J20" i="3"/>
  <c r="H20" i="3"/>
  <c r="F20" i="3"/>
  <c r="T18" i="3"/>
  <c r="X18" i="3" s="1"/>
  <c r="T17" i="3"/>
  <c r="X17" i="3" s="1"/>
  <c r="T14" i="3"/>
  <c r="P18" i="4" l="1"/>
  <c r="T20" i="3"/>
  <c r="X20" i="3" s="1"/>
  <c r="X14" i="3"/>
  <c r="L116" i="10" l="1"/>
  <c r="J116" i="10"/>
  <c r="H116" i="10"/>
  <c r="F116" i="10"/>
  <c r="A97" i="10"/>
  <c r="L79" i="10"/>
  <c r="J79" i="10"/>
  <c r="H79" i="10"/>
  <c r="F79" i="10"/>
  <c r="L69" i="10"/>
  <c r="J69" i="10"/>
  <c r="H69" i="10"/>
  <c r="F69" i="10"/>
  <c r="A50" i="10"/>
  <c r="A98" i="10" s="1"/>
  <c r="L38" i="10"/>
  <c r="J38" i="10"/>
  <c r="H38" i="10"/>
  <c r="F38" i="10"/>
  <c r="J107" i="10" l="1"/>
  <c r="J110" i="10" s="1"/>
  <c r="F107" i="10"/>
  <c r="F110" i="10" s="1"/>
  <c r="H107" i="10"/>
  <c r="H110" i="10" s="1"/>
  <c r="L107" i="10"/>
  <c r="L110" i="10" s="1"/>
  <c r="T27" i="3" l="1"/>
  <c r="T26" i="3" l="1"/>
  <c r="X26" i="3" s="1"/>
  <c r="P20" i="4"/>
  <c r="J27" i="4"/>
  <c r="A35" i="4"/>
  <c r="A1" i="4"/>
  <c r="A38" i="3"/>
  <c r="J29" i="3"/>
  <c r="T22" i="3"/>
  <c r="X22" i="3" s="1"/>
  <c r="A1" i="3"/>
  <c r="A63" i="6"/>
  <c r="L51" i="6"/>
  <c r="L45" i="6"/>
  <c r="L23" i="6"/>
  <c r="L15" i="6"/>
  <c r="P51" i="6"/>
  <c r="P45" i="6"/>
  <c r="P23" i="6"/>
  <c r="P15" i="6"/>
  <c r="A1" i="6"/>
  <c r="J131" i="8"/>
  <c r="A97" i="8"/>
  <c r="A96" i="8"/>
  <c r="A144" i="8" s="1"/>
  <c r="P87" i="8"/>
  <c r="N87" i="8"/>
  <c r="L87" i="8"/>
  <c r="J87" i="8"/>
  <c r="P76" i="8"/>
  <c r="N76" i="8"/>
  <c r="L76" i="8"/>
  <c r="J76" i="8"/>
  <c r="N55" i="8"/>
  <c r="N101" i="8" s="1"/>
  <c r="J55" i="8"/>
  <c r="J101" i="8" s="1"/>
  <c r="A99" i="8"/>
  <c r="A51" i="8"/>
  <c r="P39" i="8"/>
  <c r="N39" i="8"/>
  <c r="L39" i="8"/>
  <c r="J39" i="8"/>
  <c r="P25" i="8"/>
  <c r="N25" i="8"/>
  <c r="L25" i="8"/>
  <c r="J25" i="8"/>
  <c r="L131" i="8" l="1"/>
  <c r="P131" i="8"/>
  <c r="N131" i="8"/>
  <c r="P41" i="8"/>
  <c r="L41" i="8"/>
  <c r="L89" i="8"/>
  <c r="J89" i="8"/>
  <c r="P32" i="6"/>
  <c r="N89" i="8"/>
  <c r="P89" i="8"/>
  <c r="N41" i="8"/>
  <c r="J41" i="8"/>
  <c r="P39" i="6" l="1"/>
  <c r="L32" i="6"/>
  <c r="J133" i="8"/>
  <c r="P133" i="8"/>
  <c r="L133" i="8"/>
  <c r="N133" i="8"/>
  <c r="J51" i="6"/>
  <c r="L39" i="6" l="1"/>
  <c r="A3" i="4"/>
  <c r="A3" i="10" s="1"/>
  <c r="N51" i="6"/>
  <c r="N45" i="6"/>
  <c r="J45" i="6"/>
  <c r="N23" i="6"/>
  <c r="J23" i="6"/>
  <c r="N15" i="6"/>
  <c r="J15" i="6"/>
  <c r="A52" i="10" l="1"/>
  <c r="A100" i="10"/>
  <c r="N32" i="6"/>
  <c r="J32" i="6"/>
  <c r="J39" i="6" l="1"/>
  <c r="N39" i="6"/>
  <c r="H27" i="4"/>
  <c r="H29" i="3"/>
  <c r="L27" i="4" l="1"/>
  <c r="F27" i="4"/>
  <c r="P24" i="4"/>
  <c r="P29" i="3"/>
  <c r="L29" i="3"/>
  <c r="F29" i="3"/>
  <c r="N27" i="4" l="1"/>
  <c r="X27" i="3" l="1"/>
  <c r="P27" i="4"/>
  <c r="T29" i="3"/>
  <c r="X29" i="3" l="1"/>
</calcChain>
</file>

<file path=xl/sharedStrings.xml><?xml version="1.0" encoding="utf-8"?>
<sst xmlns="http://schemas.openxmlformats.org/spreadsheetml/2006/main" count="392" uniqueCount="205">
  <si>
    <t>บริษัท โปรเอ็น คอร์ป จำกัด (มหาชน)</t>
  </si>
  <si>
    <t xml:space="preserve">งบฐานะการเงิน </t>
  </si>
  <si>
    <t>ณ วันที่ 31 มีนาคม พ.ศ. 2567</t>
  </si>
  <si>
    <t>ข้อมูลทางการเงินรวม</t>
  </si>
  <si>
    <t>ข้อมูลทางการเงินเฉพาะกิจการ</t>
  </si>
  <si>
    <t>(ยังไม่ได้ตรวจสอบ)</t>
  </si>
  <si>
    <t>(ตรวจสอบแล้ว)</t>
  </si>
  <si>
    <t>31 มีนาคม</t>
  </si>
  <si>
    <t>31 ธันวาคม</t>
  </si>
  <si>
    <t>พ.ศ. 2567</t>
  </si>
  <si>
    <t>พ.ศ. 2566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</si>
  <si>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</si>
  <si>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</si>
  <si>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</si>
  <si>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</si>
  <si>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</si>
  <si>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</si>
  <si>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สินทรัพย์ที่เกิดจากสัญญา - หมุนเวียน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</si>
  <si>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</si>
  <si>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</si>
  <si>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เงินให้กู้ยืมระยะสั้นแก่กิจการที่เกี่ยวข้องกัน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</si>
  <si>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</si>
  <si>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</si>
  <si>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</si>
  <si>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</si>
  <si>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</si>
  <si>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</si>
  <si>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เงินลงทุนในบริษัทย่อย</t>
  </si>
  <si>
    <t>สินทรัพย์ทางการเงินที่วัดมูลค่าด้วยมูลค่ายุติธรรม</t>
  </si>
  <si>
    <t>ผ่านกำไรหรือขาดทุนเบ็ดเสร็จอื่น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</si>
  <si>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</si>
  <si>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</si>
  <si>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</si>
  <si>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สินทรัพย์ภาษีเงินได้ของรอบระยะเวลาปัจจุบัน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</si>
  <si>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</si>
  <si>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</si>
  <si>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</si>
  <si>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</si>
  <si>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</si>
  <si>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r>
      <t xml:space="preserve">งบฐานะการเงิน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</si>
  <si>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</si>
  <si>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</si>
  <si>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</si>
  <si>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</si>
  <si>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</si>
  <si>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</si>
  <si>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</si>
  <si>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</si>
  <si>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หุ้นกู้ที่ถึงกำหนดชำระภายในหนึ่งปี</t>
  </si>
  <si>
    <t>ภาษีเงินได้นิติบุคคลค้างจ่าย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</si>
  <si>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</si>
  <si>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</si>
  <si>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</si>
  <si>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</si>
  <si>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</si>
  <si>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</si>
  <si>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</si>
  <si>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</si>
  <si>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</si>
  <si>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</si>
  <si>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</si>
  <si>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</si>
  <si>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</si>
  <si>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</si>
  <si>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</si>
  <si>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</si>
  <si>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</si>
  <si>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</si>
  <si>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346,317,500 หุ้น </t>
  </si>
  <si>
    <t>มูลค่าที่ได้รับชำระแล้วหุ้นละ 0.5 บาท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</si>
  <si>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</si>
  <si>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</si>
  <si>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</t>
  </si>
  <si>
    <t xml:space="preserve">   ภายใต้การควบคุมเดียวกัน</t>
  </si>
  <si>
    <t>การเปลี่ยนแปลงสัดส่วนในบริษัทย่อย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</si>
  <si>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</si>
  <si>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</si>
  <si>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</si>
  <si>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</si>
  <si>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</si>
  <si>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</si>
  <si>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</si>
  <si>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</si>
  <si>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สำหรับรอบระยะเวลาสามเดือนสิ้นสุดวันที่ 31 มีนาคม พ.ศ. 2567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</si>
  <si>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</si>
  <si>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</si>
  <si>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</si>
  <si>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</si>
  <si>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</si>
  <si>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</si>
  <si>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</si>
  <si>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</si>
  <si>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</si>
  <si>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</si>
  <si>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</si>
  <si>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</si>
  <si>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กำไร(ขาดทุน)อื่น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</si>
  <si>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</si>
  <si>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</si>
  <si>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</si>
  <si>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(ขาดทุน)กำไรก่อนค่าใช้จ่ายภาษีเงินได้</t>
  </si>
  <si>
    <t>รายได้(ค่าใช้จ่าย)ภาษีเงินได้</t>
  </si>
  <si>
    <t>(ขาดทุน)กำไรสำหรับรอบระยะเวลา</t>
  </si>
  <si>
    <t>กำไร(ขาดทุน)เบ็ดเสร็จอื่น</t>
  </si>
  <si>
    <t>กำไร(ขาดทุน)เบ็ดเสร็จรวมสำหรับรอบระยะเวลา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</si>
  <si>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</si>
  <si>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</si>
  <si>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</si>
  <si>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การแบ่งปันกำไร(ขาดทุน)เบ็ดเสร็จรวม</t>
  </si>
  <si>
    <t>ขาดทุนต่อหุ้น</t>
  </si>
  <si>
    <t>ขาดทุนต่อหุ้นขั้นพื้นฐาน</t>
  </si>
  <si>
    <t>ขาดทุนต่อหุ้นปรับลด</t>
  </si>
  <si>
    <t>งบการเปลี่ยนแปลงส่วนของเจ้าของ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</si>
  <si>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</si>
  <si>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ส่วนเกินทุน</t>
  </si>
  <si>
    <t>เงินรับ</t>
  </si>
  <si>
    <t>จากการรวม</t>
  </si>
  <si>
    <t>การเปลี่ยนแปลง</t>
  </si>
  <si>
    <t>จัดสรรแล้ว</t>
  </si>
  <si>
    <t>รวมส่วนของ</t>
  </si>
  <si>
    <t>ทุนที่ออกและ</t>
  </si>
  <si>
    <t>ส่วนเกิน</t>
  </si>
  <si>
    <t>ล่วงหน้า</t>
  </si>
  <si>
    <t>ธุรกิจภายใต้การ</t>
  </si>
  <si>
    <t>สัดส่วน</t>
  </si>
  <si>
    <t>- ทุนสำรอง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</si>
  <si>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</si>
  <si>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</si>
  <si>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</si>
  <si>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</si>
  <si>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</si>
  <si>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</si>
  <si>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</si>
  <si>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ในบริษัทย่อย</t>
  </si>
  <si>
    <t>ตามกฎหมาย</t>
  </si>
  <si>
    <t>ของบริษัทใหญ่</t>
  </si>
  <si>
    <t>อำนาจควบคุม</t>
  </si>
  <si>
    <t>ยอดยกมาต้นรอบระยะเวลา วันที่ 1 มกราคม พ.ศ. 2566</t>
  </si>
  <si>
    <t>การเปลี่ยนแปลงในส่วนของเจ้าของสำหรับรอบระยะเวลา</t>
  </si>
  <si>
    <t>การเพิ่มหุ้นสามัญ</t>
  </si>
  <si>
    <t>ยอดคงเหลือปลายรอบระยะเวลา วันที่ 31 มีนาคม พ.ศ. 2566</t>
  </si>
  <si>
    <t>ยอดยกมาต้นรอบระยะเวลา วันที่ 1 มกราคม พ.ศ. 2567</t>
  </si>
  <si>
    <t>สำรองตามกฎหมาย</t>
  </si>
  <si>
    <t>-</t>
  </si>
  <si>
    <t>ยอดคงเหลือปลายรอบระยะเวลา วันที่ 31 มีนาคม พ.ศ. 2567</t>
  </si>
  <si>
    <t>กรรมการ    ____________________________________       กรรมการ    ____________________________________</t>
  </si>
  <si>
    <t xml:space="preserve"> </t>
  </si>
  <si>
    <r>
      <t>งบการเปลี่ยนแปลงส่วนของเจ้าของ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</si>
  <si>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เงินรับล่วงหน้า</t>
  </si>
  <si>
    <t>งบกระแสเงินสด (ยังไม่ได้ตรวจสอบ)</t>
  </si>
  <si>
    <t>กระแสเงินสดจากกิจกรรมดำเนินงาน</t>
  </si>
  <si>
    <t>(ขาดทุน)กำไรก่อนภาษีเงินได้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</si>
  <si>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</si>
  <si>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</si>
  <si>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</si>
  <si>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</si>
  <si>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ผลขาดทุน(กลับรายการ)ด้านเครดิตที่คาดว่าจะเกิดขึ้น</t>
  </si>
  <si>
    <t>ผลขาดทุน(กลับรายการ)จากการลดมูลค่าของสินค้าคงเหลือ</t>
  </si>
  <si>
    <t>ขาดทุนจากการเปลี่ยนแปลงเงื่อนไขของสัญญาหุ้นกู้</t>
  </si>
  <si>
    <t>กำไรจากการเพิ่มขึ้นของมูลค่าสินทรัพย์ดิจิทัล</t>
  </si>
  <si>
    <t>ดอกเบี้ยรับ</t>
  </si>
  <si>
    <t>ดอกเบี้ยจ่าย</t>
  </si>
  <si>
    <t>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</si>
  <si>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</si>
  <si>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</si>
  <si>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สินทรัพย์ที่เกิดจากสัญญา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</si>
  <si>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</si>
  <si>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</si>
  <si>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</si>
  <si>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</si>
  <si>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</si>
  <si>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</si>
  <si>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รายได้รับล่วงหน้าค่าบริการ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</si>
  <si>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</si>
  <si>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</si>
  <si>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</si>
  <si>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</si>
  <si>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เงินสดสุทธิได้มา(ใช้ไป)จากกิจการดำเนินงาน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</si>
  <si>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</si>
  <si>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</si>
  <si>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</si>
  <si>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</si>
  <si>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</si>
  <si>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เงินฝากสถาบันการเงินที่ติดภาระค้ำประกันที่ลดลง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</si>
  <si>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</si>
  <si>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</si>
  <si>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</si>
  <si>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</si>
  <si>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</si>
  <si>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</si>
  <si>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เงินสดรับจากการใช้ใบสำคัญแสดงสิทธิที่จะซื้อหุ้น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</si>
  <si>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</si>
  <si>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</si>
  <si>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เงินสดจ่ายคืนหุ้นกู้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</si>
  <si>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</si>
  <si>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</si>
  <si>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เงินสดสุทธิใช้ไปในกิจกรรมจัดหาเงิน</t>
  </si>
  <si>
    <t>เงินสดและรายการเทียบเท่าเงินสดลดลงสุทธิ</t>
  </si>
  <si>
    <t>เงินสดและรายการเทียบเท่าเงินสดต้นรอบระยะเวลา</t>
  </si>
  <si>
    <t>เงินสดและรายการเทียบเท่าเงินสดสิ้นรอบระยะเวลา</t>
  </si>
  <si>
    <t xml:space="preserve">เงินเบิกเกินบัญชีธนาคาร </t>
  </si>
  <si>
    <t>รายการที่ไม่ใช่เงินสดที่มีสาระสำคัญ</t>
  </si>
  <si>
    <t>เจ้าหนี้ค่าก่อสร้างอาคารและอุปกรณ์</t>
  </si>
  <si>
    <t>เจ้าหนี้เงินลงทุนในบริษัทร่วม</t>
  </si>
  <si>
    <t>การเพิ่มขึ้นของสิทธิการใช้ภายใต้สัญญาเช่า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</si>
</sst>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;[Red]#,##0"/>
    <numFmt numFmtId="171" formatCode="#,##0;\(#,##0\);&quot;-&quot;"/>
  </numFmts>
  <fonts count="15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0"/>
      <name val="Times New Roman"/>
      <family val="1"/>
      <charset val="222"/>
    </font>
    <font>
      <sz val="13"/>
      <color theme="1"/>
      <name val="Browallia New"/>
      <family val="2"/>
    </font>
    <font>
      <b/>
      <sz val="12"/>
      <name val="Browallia New"/>
      <family val="2"/>
    </font>
    <font>
      <sz val="12"/>
      <name val="Browallia New"/>
      <family val="2"/>
    </font>
    <font>
      <sz val="14"/>
      <color rgb="FF000000"/>
      <name val="Calibri"/>
      <family val="2"/>
      <scheme val="minor"/>
    </font>
    <font>
      <sz val="14"/>
      <name val="Cordia New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7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</cellStyleXfs>
  <cellXfs count="289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165" fontId="1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horizontal="right" vertical="center"/>
    </xf>
    <xf numFmtId="165" fontId="3" fillId="0" borderId="0" xfId="9" applyNumberFormat="1" applyFont="1" applyFill="1" applyBorder="1" applyAlignment="1">
      <alignment horizontal="righ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9" fontId="3" fillId="0" borderId="0" xfId="11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vertical="center"/>
    </xf>
    <xf numFmtId="165" fontId="1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vertical="center"/>
    </xf>
    <xf numFmtId="166" fontId="3" fillId="0" borderId="0" xfId="2" applyNumberFormat="1" applyFont="1" applyAlignment="1">
      <alignment vertical="top"/>
    </xf>
    <xf numFmtId="165" fontId="3" fillId="0" borderId="1" xfId="8" applyNumberFormat="1" applyFont="1" applyBorder="1" applyAlignment="1">
      <alignment horizontal="right" vertical="top"/>
    </xf>
    <xf numFmtId="0" fontId="3" fillId="0" borderId="0" xfId="8" applyFont="1" applyAlignment="1">
      <alignment horizontal="center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2" xfId="8" applyNumberFormat="1" applyFont="1" applyBorder="1" applyAlignment="1">
      <alignment horizontal="right" vertical="top"/>
    </xf>
    <xf numFmtId="41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166" fontId="3" fillId="0" borderId="0" xfId="8" applyNumberFormat="1" applyFont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0" fontId="3" fillId="0" borderId="0" xfId="6" applyFont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0" fontId="1" fillId="0" borderId="0" xfId="8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5" fontId="1" fillId="0" borderId="1" xfId="8" applyNumberFormat="1" applyFont="1" applyBorder="1" applyAlignment="1">
      <alignment horizontal="right" vertical="center"/>
    </xf>
    <xf numFmtId="165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1" xfId="6" applyNumberFormat="1" applyFont="1" applyBorder="1" applyAlignment="1">
      <alignment vertical="top"/>
    </xf>
    <xf numFmtId="167" fontId="3" fillId="0" borderId="2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vertical="top"/>
    </xf>
    <xf numFmtId="165" fontId="1" fillId="0" borderId="0" xfId="8" applyNumberFormat="1" applyFont="1" applyAlignment="1">
      <alignment horizontal="right" vertical="center"/>
    </xf>
    <xf numFmtId="165" fontId="1" fillId="0" borderId="0" xfId="8" applyNumberFormat="1" applyFont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6" fontId="3" fillId="0" borderId="0" xfId="5" applyNumberFormat="1" applyFont="1" applyAlignment="1">
      <alignment horizontal="right" vertical="center"/>
    </xf>
    <xf numFmtId="165" fontId="1" fillId="0" borderId="0" xfId="5" applyNumberFormat="1" applyFont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0" xfId="8" applyFont="1" applyAlignment="1">
      <alignment vertical="center"/>
    </xf>
    <xf numFmtId="166" fontId="1" fillId="0" borderId="1" xfId="8" applyNumberFormat="1" applyFont="1" applyBorder="1" applyAlignment="1">
      <alignment vertical="center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8" applyFont="1" applyAlignment="1">
      <alignment vertical="top"/>
    </xf>
    <xf numFmtId="0" fontId="3" fillId="0" borderId="0" xfId="8" applyFont="1" applyAlignment="1">
      <alignment vertical="top"/>
    </xf>
    <xf numFmtId="0" fontId="1" fillId="0" borderId="0" xfId="0" applyFont="1"/>
    <xf numFmtId="0" fontId="1" fillId="0" borderId="0" xfId="1" applyFont="1" applyAlignment="1">
      <alignment vertical="center"/>
    </xf>
    <xf numFmtId="166" fontId="1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0" fontId="3" fillId="0" borderId="0" xfId="1" quotePrefix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165" fontId="3" fillId="0" borderId="0" xfId="6" applyNumberFormat="1" applyFont="1" applyAlignment="1">
      <alignment horizontal="right" vertical="center"/>
    </xf>
    <xf numFmtId="165" fontId="3" fillId="0" borderId="2" xfId="6" applyNumberFormat="1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165" fontId="3" fillId="0" borderId="0" xfId="6" applyNumberFormat="1" applyFont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41" fontId="1" fillId="0" borderId="0" xfId="8" applyNumberFormat="1" applyFont="1" applyAlignment="1">
      <alignment horizontal="right" vertical="center"/>
    </xf>
    <xf numFmtId="0" fontId="3" fillId="0" borderId="0" xfId="8" applyFont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41" fontId="1" fillId="0" borderId="0" xfId="8" applyNumberFormat="1" applyFont="1" applyAlignment="1">
      <alignment horizontal="right"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6" fontId="1" fillId="0" borderId="0" xfId="8" applyNumberFormat="1" applyFont="1" applyAlignment="1">
      <alignment horizontal="right" vertical="top"/>
    </xf>
    <xf numFmtId="167" fontId="3" fillId="0" borderId="0" xfId="6" applyNumberFormat="1" applyFont="1" applyAlignment="1">
      <alignment horizontal="right" vertical="top"/>
    </xf>
    <xf numFmtId="0" fontId="3" fillId="0" borderId="1" xfId="8" applyFont="1" applyBorder="1" applyAlignment="1">
      <alignment horizontal="center" vertical="top"/>
    </xf>
    <xf numFmtId="165" fontId="3" fillId="0" borderId="0" xfId="8" applyNumberFormat="1" applyFont="1" applyAlignment="1">
      <alignment horizontal="center"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quotePrefix="1" applyFont="1" applyAlignment="1">
      <alignment vertical="center"/>
    </xf>
    <xf numFmtId="0" fontId="10" fillId="0" borderId="0" xfId="4" applyFont="1" applyAlignment="1">
      <alignment vertical="center"/>
    </xf>
    <xf numFmtId="0" fontId="3" fillId="0" borderId="1" xfId="2" applyFont="1" applyBorder="1" applyAlignment="1">
      <alignment vertical="center"/>
    </xf>
    <xf numFmtId="166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0" fontId="1" fillId="0" borderId="0" xfId="2" quotePrefix="1" applyFont="1" applyAlignment="1">
      <alignment vertical="center"/>
    </xf>
    <xf numFmtId="166" fontId="1" fillId="0" borderId="0" xfId="8" applyNumberFormat="1" applyFont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6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7" fontId="3" fillId="2" borderId="0" xfId="6" applyNumberFormat="1" applyFont="1" applyFill="1" applyAlignment="1">
      <alignment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2" xfId="8" applyNumberFormat="1" applyFont="1" applyFill="1" applyBorder="1" applyAlignment="1">
      <alignment horizontal="right" vertical="top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0" fontId="1" fillId="2" borderId="0" xfId="8" applyFont="1" applyFill="1" applyAlignment="1">
      <alignment horizontal="center" vertical="top"/>
    </xf>
    <xf numFmtId="165" fontId="1" fillId="2" borderId="0" xfId="8" applyNumberFormat="1" applyFont="1" applyFill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5" fontId="3" fillId="2" borderId="0" xfId="9" applyNumberFormat="1" applyFont="1" applyFill="1" applyAlignment="1">
      <alignment horizontal="right"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 wrapText="1"/>
    </xf>
    <xf numFmtId="165" fontId="3" fillId="2" borderId="1" xfId="6" applyNumberFormat="1" applyFont="1" applyFill="1" applyBorder="1" applyAlignment="1">
      <alignment horizontal="right" vertical="center" wrapText="1"/>
    </xf>
    <xf numFmtId="166" fontId="1" fillId="0" borderId="0" xfId="8" applyNumberFormat="1" applyFont="1" applyAlignment="1">
      <alignment vertical="center"/>
    </xf>
    <xf numFmtId="0" fontId="9" fillId="0" borderId="0" xfId="4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10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center" vertical="center"/>
    </xf>
    <xf numFmtId="166" fontId="10" fillId="0" borderId="0" xfId="4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4" applyFont="1" applyAlignment="1">
      <alignment horizontal="center" vertical="center"/>
    </xf>
    <xf numFmtId="165" fontId="10" fillId="2" borderId="0" xfId="4" applyNumberFormat="1" applyFont="1" applyFill="1" applyAlignment="1">
      <alignment horizontal="right" vertical="center"/>
    </xf>
    <xf numFmtId="165" fontId="10" fillId="2" borderId="0" xfId="6" applyNumberFormat="1" applyFont="1" applyFill="1" applyAlignment="1">
      <alignment horizontal="right" vertical="center"/>
    </xf>
    <xf numFmtId="165" fontId="10" fillId="2" borderId="1" xfId="4" applyNumberFormat="1" applyFont="1" applyFill="1" applyBorder="1" applyAlignment="1">
      <alignment horizontal="right" vertical="center"/>
    </xf>
    <xf numFmtId="165" fontId="10" fillId="2" borderId="2" xfId="4" applyNumberFormat="1" applyFont="1" applyFill="1" applyBorder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6" fontId="1" fillId="0" borderId="0" xfId="8" applyNumberFormat="1" applyFont="1" applyAlignment="1">
      <alignment horizontal="center" vertical="center"/>
    </xf>
    <xf numFmtId="165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right" vertical="center"/>
    </xf>
    <xf numFmtId="0" fontId="1" fillId="0" borderId="0" xfId="5" applyFont="1" applyAlignment="1">
      <alignment vertical="center"/>
    </xf>
    <xf numFmtId="166" fontId="1" fillId="0" borderId="0" xfId="5" applyNumberFormat="1" applyFont="1" applyAlignment="1">
      <alignment horizontal="center" vertical="center"/>
    </xf>
    <xf numFmtId="165" fontId="1" fillId="0" borderId="3" xfId="5" applyNumberFormat="1" applyFont="1" applyBorder="1" applyAlignment="1">
      <alignment horizontal="right" vertical="center"/>
    </xf>
    <xf numFmtId="166" fontId="1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center"/>
    </xf>
    <xf numFmtId="165" fontId="3" fillId="2" borderId="2" xfId="5" applyNumberFormat="1" applyFont="1" applyFill="1" applyBorder="1" applyAlignment="1">
      <alignment horizontal="right" vertical="center"/>
    </xf>
    <xf numFmtId="165" fontId="6" fillId="0" borderId="0" xfId="5" applyNumberFormat="1" applyFont="1" applyAlignment="1">
      <alignment horizontal="right" vertical="center"/>
    </xf>
    <xf numFmtId="166" fontId="6" fillId="0" borderId="0" xfId="5" applyNumberFormat="1" applyFont="1" applyAlignment="1">
      <alignment horizontal="right" vertical="center"/>
    </xf>
    <xf numFmtId="0" fontId="3" fillId="0" borderId="1" xfId="8" applyFont="1" applyBorder="1" applyAlignment="1">
      <alignment vertical="center"/>
    </xf>
    <xf numFmtId="165" fontId="3" fillId="0" borderId="1" xfId="8" applyNumberFormat="1" applyFont="1" applyBorder="1" applyAlignment="1">
      <alignment horizontal="center" vertical="center"/>
    </xf>
    <xf numFmtId="166" fontId="3" fillId="0" borderId="1" xfId="8" applyNumberFormat="1" applyFont="1" applyBorder="1" applyAlignment="1">
      <alignment horizontal="center" vertical="center"/>
    </xf>
    <xf numFmtId="165" fontId="3" fillId="0" borderId="1" xfId="8" applyNumberFormat="1" applyFont="1" applyBorder="1" applyAlignment="1">
      <alignment horizontal="right" vertical="center"/>
    </xf>
    <xf numFmtId="166" fontId="3" fillId="0" borderId="1" xfId="8" applyNumberFormat="1" applyFont="1" applyBorder="1" applyAlignment="1">
      <alignment horizontal="right" vertical="center"/>
    </xf>
    <xf numFmtId="165" fontId="3" fillId="0" borderId="0" xfId="8" applyNumberFormat="1" applyFont="1" applyAlignment="1">
      <alignment horizontal="center" vertical="center"/>
    </xf>
    <xf numFmtId="166" fontId="3" fillId="0" borderId="0" xfId="8" applyNumberFormat="1" applyFont="1" applyAlignment="1">
      <alignment horizontal="center" vertical="center"/>
    </xf>
    <xf numFmtId="169" fontId="3" fillId="0" borderId="1" xfId="11" applyNumberFormat="1" applyFont="1" applyFill="1" applyBorder="1" applyAlignment="1">
      <alignment horizontal="right" vertical="center"/>
    </xf>
    <xf numFmtId="37" fontId="1" fillId="0" borderId="0" xfId="8" applyNumberFormat="1" applyFont="1" applyAlignment="1">
      <alignment horizontal="left" vertical="center"/>
    </xf>
    <xf numFmtId="166" fontId="1" fillId="0" borderId="0" xfId="6" quotePrefix="1" applyNumberFormat="1" applyFont="1" applyAlignment="1">
      <alignment horizontal="left" vertical="center"/>
    </xf>
    <xf numFmtId="37" fontId="1" fillId="0" borderId="1" xfId="8" applyNumberFormat="1" applyFont="1" applyBorder="1" applyAlignment="1">
      <alignment horizontal="left" vertical="center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6" fontId="1" fillId="0" borderId="0" xfId="6" applyNumberFormat="1" applyFont="1" applyAlignment="1">
      <alignment horizontal="lef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6" applyNumberFormat="1" applyFont="1" applyAlignment="1">
      <alignment horizontal="right" vertical="center" wrapText="1"/>
    </xf>
    <xf numFmtId="166" fontId="3" fillId="0" borderId="0" xfId="6" applyNumberFormat="1" applyFont="1" applyAlignment="1">
      <alignment horizontal="center" vertical="center"/>
    </xf>
    <xf numFmtId="0" fontId="8" fillId="0" borderId="0" xfId="6" applyFont="1" applyAlignment="1">
      <alignment vertical="center"/>
    </xf>
    <xf numFmtId="0" fontId="3" fillId="0" borderId="0" xfId="6" quotePrefix="1" applyFont="1" applyAlignment="1">
      <alignment vertical="center"/>
    </xf>
    <xf numFmtId="166" fontId="3" fillId="0" borderId="0" xfId="6" quotePrefix="1" applyNumberFormat="1" applyFont="1" applyAlignment="1">
      <alignment horizontal="left" vertical="center"/>
    </xf>
    <xf numFmtId="165" fontId="3" fillId="0" borderId="1" xfId="6" applyNumberFormat="1" applyFont="1" applyBorder="1" applyAlignment="1">
      <alignment horizontal="right" vertical="center" wrapText="1"/>
    </xf>
    <xf numFmtId="166" fontId="5" fillId="0" borderId="0" xfId="6" applyNumberFormat="1" applyFont="1" applyAlignment="1">
      <alignment horizontal="left" vertical="center"/>
    </xf>
    <xf numFmtId="166" fontId="3" fillId="0" borderId="1" xfId="6" applyNumberFormat="1" applyFont="1" applyBorder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right" vertical="center"/>
    </xf>
    <xf numFmtId="166" fontId="3" fillId="0" borderId="1" xfId="10" applyNumberFormat="1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165" fontId="3" fillId="0" borderId="0" xfId="9" applyNumberFormat="1" applyFont="1" applyFill="1" applyAlignment="1">
      <alignment horizontal="center" vertical="center"/>
    </xf>
    <xf numFmtId="165" fontId="3" fillId="0" borderId="1" xfId="9" applyNumberFormat="1" applyFont="1" applyFill="1" applyBorder="1" applyAlignment="1">
      <alignment horizontal="center" vertical="center"/>
    </xf>
    <xf numFmtId="165" fontId="3" fillId="0" borderId="0" xfId="9" applyNumberFormat="1" applyFont="1" applyFill="1" applyBorder="1" applyAlignment="1">
      <alignment horizontal="center" vertical="center"/>
    </xf>
    <xf numFmtId="0" fontId="10" fillId="0" borderId="0" xfId="4" applyFont="1" applyAlignment="1">
      <alignment vertical="top"/>
    </xf>
    <xf numFmtId="0" fontId="9" fillId="0" borderId="0" xfId="5" applyFont="1" applyAlignment="1">
      <alignment vertical="top"/>
    </xf>
    <xf numFmtId="0" fontId="10" fillId="0" borderId="0" xfId="5" applyFont="1" applyAlignment="1">
      <alignment vertical="top"/>
    </xf>
    <xf numFmtId="165" fontId="9" fillId="0" borderId="3" xfId="4" applyNumberFormat="1" applyFont="1" applyBorder="1" applyAlignment="1">
      <alignment horizontal="right" vertical="center"/>
    </xf>
    <xf numFmtId="166" fontId="9" fillId="0" borderId="0" xfId="4" applyNumberFormat="1" applyFont="1" applyAlignment="1">
      <alignment horizontal="right" vertical="center"/>
    </xf>
    <xf numFmtId="166" fontId="9" fillId="0" borderId="0" xfId="4" applyNumberFormat="1" applyFont="1" applyAlignment="1">
      <alignment horizontal="center" vertical="center"/>
    </xf>
    <xf numFmtId="165" fontId="9" fillId="0" borderId="0" xfId="1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9" fillId="0" borderId="0" xfId="4" quotePrefix="1" applyNumberFormat="1" applyFont="1" applyAlignment="1">
      <alignment horizontal="right" vertical="center"/>
    </xf>
    <xf numFmtId="165" fontId="9" fillId="0" borderId="1" xfId="4" applyNumberFormat="1" applyFont="1" applyBorder="1" applyAlignment="1">
      <alignment horizontal="right" vertical="center"/>
    </xf>
    <xf numFmtId="166" fontId="9" fillId="0" borderId="1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165" fontId="10" fillId="0" borderId="0" xfId="4" applyNumberFormat="1" applyFont="1" applyAlignment="1">
      <alignment horizontal="right" vertical="top"/>
    </xf>
    <xf numFmtId="165" fontId="10" fillId="0" borderId="0" xfId="6" applyNumberFormat="1" applyFont="1" applyAlignment="1">
      <alignment horizontal="right" vertical="top"/>
    </xf>
    <xf numFmtId="0" fontId="10" fillId="0" borderId="0" xfId="4" applyFont="1" applyAlignment="1">
      <alignment horizontal="center" vertical="top"/>
    </xf>
    <xf numFmtId="165" fontId="10" fillId="0" borderId="1" xfId="4" applyNumberFormat="1" applyFont="1" applyBorder="1" applyAlignment="1">
      <alignment horizontal="right" vertical="top"/>
    </xf>
    <xf numFmtId="165" fontId="10" fillId="0" borderId="2" xfId="4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0" fontId="3" fillId="0" borderId="0" xfId="4" applyFont="1" applyAlignment="1">
      <alignment vertical="top"/>
    </xf>
    <xf numFmtId="165" fontId="1" fillId="0" borderId="0" xfId="5" quotePrefix="1" applyNumberFormat="1" applyFont="1" applyAlignment="1">
      <alignment horizontal="right" vertical="center"/>
    </xf>
    <xf numFmtId="165" fontId="1" fillId="0" borderId="1" xfId="5" applyNumberFormat="1" applyFont="1" applyBorder="1" applyAlignment="1">
      <alignment horizontal="right" vertical="center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5" fontId="3" fillId="0" borderId="0" xfId="5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165" fontId="3" fillId="0" borderId="1" xfId="5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top"/>
    </xf>
    <xf numFmtId="0" fontId="3" fillId="0" borderId="0" xfId="0" applyFont="1"/>
    <xf numFmtId="171" fontId="8" fillId="0" borderId="0" xfId="15" applyNumberFormat="1" applyFont="1" applyAlignment="1">
      <alignment horizontal="right" vertical="center"/>
    </xf>
    <xf numFmtId="165" fontId="3" fillId="0" borderId="0" xfId="6" applyNumberFormat="1" applyFont="1" applyAlignment="1">
      <alignment horizontal="right" vertical="top" wrapText="1"/>
    </xf>
    <xf numFmtId="0" fontId="3" fillId="0" borderId="0" xfId="6" quotePrefix="1" applyFont="1" applyAlignment="1">
      <alignment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8" fontId="3" fillId="0" borderId="0" xfId="9" applyNumberFormat="1" applyFont="1" applyFill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165" fontId="3" fillId="0" borderId="0" xfId="9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5" fontId="10" fillId="0" borderId="0" xfId="2" applyNumberFormat="1" applyFont="1" applyAlignment="1">
      <alignment vertical="center"/>
    </xf>
    <xf numFmtId="165" fontId="3" fillId="2" borderId="2" xfId="6" applyNumberFormat="1" applyFont="1" applyFill="1" applyBorder="1" applyAlignment="1">
      <alignment horizontal="right" vertical="center"/>
    </xf>
    <xf numFmtId="0" fontId="1" fillId="0" borderId="0" xfId="6" applyFont="1" applyAlignment="1">
      <alignment vertical="center"/>
    </xf>
    <xf numFmtId="165" fontId="3" fillId="2" borderId="0" xfId="8" applyNumberFormat="1" applyFont="1" applyFill="1" applyAlignment="1">
      <alignment horizontal="right" vertical="center"/>
    </xf>
    <xf numFmtId="170" fontId="3" fillId="0" borderId="0" xfId="6" quotePrefix="1" applyNumberFormat="1" applyFont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0" fontId="13" fillId="0" borderId="0" xfId="0" applyFont="1"/>
    <xf numFmtId="165" fontId="13" fillId="0" borderId="0" xfId="0" applyNumberFormat="1" applyFont="1"/>
    <xf numFmtId="164" fontId="13" fillId="0" borderId="0" xfId="20" applyFont="1" applyFill="1" applyBorder="1"/>
    <xf numFmtId="0" fontId="13" fillId="0" borderId="0" xfId="15" applyFont="1"/>
    <xf numFmtId="171" fontId="13" fillId="0" borderId="0" xfId="15" applyNumberFormat="1" applyFont="1"/>
    <xf numFmtId="164" fontId="13" fillId="0" borderId="0" xfId="15" applyNumberFormat="1" applyFont="1"/>
    <xf numFmtId="164" fontId="14" fillId="0" borderId="0" xfId="20" applyFont="1" applyFill="1" applyBorder="1" applyAlignment="1">
      <alignment vertical="center"/>
    </xf>
    <xf numFmtId="0" fontId="14" fillId="0" borderId="0" xfId="6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top"/>
    </xf>
    <xf numFmtId="165" fontId="9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6" fontId="3" fillId="0" borderId="0" xfId="2" applyNumberFormat="1" applyFont="1" applyAlignment="1">
      <alignment horizontal="center" vertical="top"/>
    </xf>
    <xf numFmtId="165" fontId="9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</cellXfs>
  <cellStyles count="22">
    <cellStyle name="Comma" xfId="20" builtinId="3"/>
    <cellStyle name="Comma 10" xfId="3" xr:uid="{FBE78A4A-730D-4F69-B1F0-A7F725BE6B5E}"/>
    <cellStyle name="Comma 10 2" xfId="16" xr:uid="{C667E1C0-9EB7-47EB-8108-D818521A8FC6}"/>
    <cellStyle name="Comma 12" xfId="11" xr:uid="{FD201F76-8A6B-4169-934E-5ED7F9BC2729}"/>
    <cellStyle name="Comma 12 2" xfId="18" xr:uid="{5AD37C9F-2B53-42BD-8451-05DFEDDB64C1}"/>
    <cellStyle name="Comma 2 2" xfId="9" xr:uid="{7D69285C-0D63-4C6C-A49F-13E790518E4D}"/>
    <cellStyle name="Comma 2 2 2" xfId="17" xr:uid="{2F6735E3-4CCE-4F1C-BD09-2FDB2096010F}"/>
    <cellStyle name="Comma 2 5 2" xfId="14" xr:uid="{CD6CD22D-F3F1-4A3D-B0FB-0C5EABA5F3B8}"/>
    <cellStyle name="Comma 2 5 2 2" xfId="19" xr:uid="{761BFF8E-1C6D-486B-9D29-7982B260F139}"/>
    <cellStyle name="Normal" xfId="0" builtinId="0"/>
    <cellStyle name="Normal 10" xfId="2" xr:uid="{AA98459E-B5CF-4EF8-9DEF-548F77D3C427}"/>
    <cellStyle name="Normal 2" xfId="7" xr:uid="{B9294BA6-59ED-4D85-A89B-37B5443AACA2}"/>
    <cellStyle name="Normal 2 2" xfId="21" xr:uid="{73CE8B84-B5E5-4434-AEE3-CECD2EDEF8B1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5" xfId="15" xr:uid="{957E01AA-F28D-4D58-8912-FA3401DC401A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5947-5D02-44CA-9A16-90EB668ADF23}">
  <sheetPr>
    <tabColor theme="3" tint="0.39997558519241921"/>
  </sheetPr>
  <dimension ref="A1:P144"/>
  <sheetViews>
    <sheetView showZeros="0" topLeftCell="H132" zoomScaleNormal="100" zoomScaleSheetLayoutView="85" zoomScalePageLayoutView="90" workbookViewId="0">
      <selection activeCell="S142" sqref="S142:S143"/>
    </sheetView>
  </sheetViews>
  <sheetFormatPr defaultColWidth="9.140625" defaultRowHeight="21.75" customHeight="1"/>
  <cols>
    <col min="1" max="6" width="1.85546875" style="58" customWidth="1"/>
    <col min="7" max="7" width="28.5703125" style="58" customWidth="1"/>
    <col min="8" max="8" width="7.85546875" style="61" customWidth="1"/>
    <col min="9" max="9" width="0.7109375" style="61" customWidth="1"/>
    <col min="10" max="10" width="15.5703125" style="62" customWidth="1"/>
    <col min="11" max="11" width="0.7109375" style="62" customWidth="1"/>
    <col min="12" max="12" width="13.7109375" style="62" customWidth="1"/>
    <col min="13" max="13" width="0.7109375" style="62" customWidth="1"/>
    <col min="14" max="14" width="15.5703125" style="63" customWidth="1"/>
    <col min="15" max="15" width="0.7109375" style="63" customWidth="1"/>
    <col min="16" max="16" width="13.7109375" style="63" customWidth="1"/>
    <col min="17" max="16384" width="9.140625" style="58"/>
  </cols>
  <sheetData>
    <row r="1" spans="1:16" ht="21.75" customHeight="1">
      <c r="A1" s="55" t="s">
        <v>0</v>
      </c>
    </row>
    <row r="2" spans="1:16" s="56" customFormat="1" ht="21.75" customHeight="1">
      <c r="A2" s="56" t="s">
        <v>1</v>
      </c>
      <c r="H2" s="64"/>
      <c r="I2" s="64"/>
      <c r="J2" s="65"/>
      <c r="K2" s="65"/>
      <c r="L2" s="65"/>
      <c r="M2" s="65"/>
      <c r="N2" s="14"/>
      <c r="O2" s="14"/>
      <c r="P2" s="14"/>
    </row>
    <row r="3" spans="1:16" s="56" customFormat="1" ht="21.75" customHeight="1">
      <c r="A3" s="57" t="s">
        <v>2</v>
      </c>
      <c r="B3" s="66"/>
      <c r="C3" s="66"/>
      <c r="D3" s="66"/>
      <c r="E3" s="66"/>
      <c r="F3" s="66"/>
      <c r="G3" s="66"/>
      <c r="H3" s="67"/>
      <c r="I3" s="67"/>
      <c r="J3" s="278"/>
      <c r="K3" s="278"/>
      <c r="L3" s="278"/>
      <c r="M3" s="278"/>
      <c r="N3" s="68"/>
      <c r="O3" s="68"/>
      <c r="P3" s="68"/>
    </row>
    <row r="4" spans="1:16" s="56" customFormat="1" ht="20.100000000000001" customHeight="1">
      <c r="H4" s="64"/>
      <c r="I4" s="64"/>
      <c r="J4" s="65"/>
      <c r="K4" s="65"/>
      <c r="L4" s="65"/>
      <c r="M4" s="65"/>
      <c r="N4" s="14"/>
      <c r="O4" s="14"/>
      <c r="P4" s="14"/>
    </row>
    <row r="5" spans="1:16" s="56" customFormat="1" ht="20.100000000000001" customHeight="1">
      <c r="H5" s="64"/>
      <c r="I5" s="64"/>
      <c r="J5" s="283" t="s">
        <v>3</v>
      </c>
      <c r="K5" s="283"/>
      <c r="L5" s="283"/>
      <c r="M5" s="69"/>
      <c r="N5" s="283" t="s">
        <v>4</v>
      </c>
      <c r="O5" s="283"/>
      <c r="P5" s="283"/>
    </row>
    <row r="6" spans="1:16" s="56" customFormat="1" ht="20.100000000000001" customHeight="1">
      <c r="H6" s="64"/>
      <c r="I6" s="64"/>
      <c r="J6" s="47" t="s">
        <v>5</v>
      </c>
      <c r="K6" s="70"/>
      <c r="L6" s="47" t="s">
        <v>6</v>
      </c>
      <c r="M6" s="70"/>
      <c r="N6" s="47" t="s">
        <v>5</v>
      </c>
      <c r="O6" s="70"/>
      <c r="P6" s="47" t="s">
        <v>6</v>
      </c>
    </row>
    <row r="7" spans="1:16" s="56" customFormat="1" ht="20.100000000000001" customHeight="1">
      <c r="H7" s="64"/>
      <c r="I7" s="64"/>
      <c r="J7" s="14" t="s">
        <v>7</v>
      </c>
      <c r="K7" s="14"/>
      <c r="L7" s="14" t="s">
        <v>8</v>
      </c>
      <c r="M7" s="69"/>
      <c r="N7" s="14" t="s">
        <v>7</v>
      </c>
      <c r="O7" s="14"/>
      <c r="P7" s="14" t="s">
        <v>8</v>
      </c>
    </row>
    <row r="8" spans="1:16" s="56" customFormat="1" ht="20.100000000000001" customHeight="1">
      <c r="H8" s="64"/>
      <c r="I8" s="64"/>
      <c r="J8" s="14" t="s">
        <v>9</v>
      </c>
      <c r="K8" s="65"/>
      <c r="L8" s="14" t="s">
        <v>10</v>
      </c>
      <c r="M8" s="14"/>
      <c r="N8" s="14" t="s">
        <v>9</v>
      </c>
      <c r="O8" s="65"/>
      <c r="P8" s="14" t="s">
        <v>10</v>
      </c>
    </row>
    <row r="9" spans="1:16" s="56" customFormat="1" ht="20.100000000000001" customHeight="1">
      <c r="H9" s="67" t="s">
        <v>11</v>
      </c>
      <c r="I9" s="64"/>
      <c r="J9" s="68" t="s">
        <v>12</v>
      </c>
      <c r="K9" s="65"/>
      <c r="L9" s="68" t="s">
        <v>12</v>
      </c>
      <c r="M9" s="14"/>
      <c r="N9" s="68" t="s">
        <v>12</v>
      </c>
      <c r="O9" s="65"/>
      <c r="P9" s="68" t="s">
        <v>12</v>
      </c>
    </row>
    <row r="10" spans="1:16" s="56" customFormat="1" ht="6" customHeight="1">
      <c r="H10" s="64"/>
      <c r="I10" s="64"/>
      <c r="J10" s="119"/>
      <c r="K10" s="65"/>
      <c r="L10" s="14"/>
      <c r="M10" s="14"/>
      <c r="N10" s="119"/>
      <c r="O10" s="65"/>
      <c r="P10" s="14"/>
    </row>
    <row r="11" spans="1:16" ht="20.100000000000001" customHeight="1">
      <c r="A11" s="56" t="s">
        <v>13</v>
      </c>
      <c r="J11" s="120"/>
      <c r="L11" s="63"/>
      <c r="M11" s="63"/>
      <c r="N11" s="120"/>
    </row>
    <row r="12" spans="1:16" ht="6" customHeight="1">
      <c r="E12" s="71"/>
      <c r="J12" s="120"/>
      <c r="L12" s="63"/>
      <c r="M12" s="63"/>
      <c r="N12" s="120"/>
    </row>
    <row r="13" spans="1:16" ht="20.100000000000001" customHeight="1">
      <c r="A13" s="56" t="s">
        <v>14</v>
      </c>
      <c r="B13" s="71"/>
      <c r="E13" s="71"/>
      <c r="J13" s="120"/>
      <c r="L13" s="63"/>
      <c r="M13" s="63"/>
      <c r="N13" s="120"/>
    </row>
    <row r="14" spans="1:16" ht="6" customHeight="1">
      <c r="A14" s="56"/>
      <c r="B14" s="71"/>
      <c r="E14" s="71"/>
      <c r="J14" s="120"/>
      <c r="L14" s="63"/>
      <c r="M14" s="63"/>
      <c r="N14" s="120"/>
    </row>
    <row r="15" spans="1:16" ht="20.100000000000001" customHeight="1">
      <c r="A15" s="58" t="s">
        <v>15</v>
      </c>
      <c r="J15" s="120">
        <v>70728133</v>
      </c>
      <c r="K15" s="72"/>
      <c r="L15" s="63">
        <v>224819803</v>
      </c>
      <c r="M15" s="63"/>
      <c r="N15" s="120">
        <v>48634534</v>
      </c>
      <c r="O15" s="72"/>
      <c r="P15" s="63">
        <v>203838409</v>
      </c>
    </row>
    <row r="16" spans="1:16" ht="20.100000000000001" customHeight="1">
      <c r="A16" s="58" t="s">
        <v>16</v>
      </c>
      <c r="E16" s="71"/>
      <c r="H16" s="61">
        <v>7</v>
      </c>
      <c r="J16" s="120">
        <v>324014555</v>
      </c>
      <c r="K16" s="72"/>
      <c r="L16" s="63">
        <v>322149177</v>
      </c>
      <c r="M16" s="63"/>
      <c r="N16" s="120">
        <v>249034448</v>
      </c>
      <c r="O16" s="72"/>
      <c r="P16" s="63">
        <v>245682627</v>
      </c>
    </row>
    <row r="17" spans="1:16" ht="20.100000000000001" customHeight="1">
      <c r="A17" s="58" t="s">
        <v>17</v>
      </c>
      <c r="E17" s="71"/>
      <c r="H17" s="61">
        <v>8</v>
      </c>
      <c r="J17" s="120">
        <v>406266400</v>
      </c>
      <c r="K17" s="72"/>
      <c r="L17" s="63">
        <v>408567123</v>
      </c>
      <c r="M17" s="63"/>
      <c r="N17" s="120">
        <v>234745722</v>
      </c>
      <c r="O17" s="72"/>
      <c r="P17" s="63">
        <v>259329518</v>
      </c>
    </row>
    <row r="18" spans="1:16" ht="20.100000000000001" customHeight="1">
      <c r="A18" s="58" t="s">
        <v>18</v>
      </c>
      <c r="H18" s="61">
        <v>9</v>
      </c>
      <c r="J18" s="120">
        <v>30000262</v>
      </c>
      <c r="L18" s="63">
        <v>170912</v>
      </c>
      <c r="M18" s="63"/>
      <c r="N18" s="120">
        <v>21047247</v>
      </c>
      <c r="O18" s="72"/>
      <c r="P18" s="63">
        <v>0</v>
      </c>
    </row>
    <row r="19" spans="1:16" ht="20.100000000000001" customHeight="1">
      <c r="A19" s="58" t="s">
        <v>19</v>
      </c>
      <c r="E19" s="71"/>
      <c r="H19" s="61">
        <v>17</v>
      </c>
      <c r="J19" s="120">
        <v>0</v>
      </c>
      <c r="K19" s="72"/>
      <c r="L19" s="63">
        <v>0</v>
      </c>
      <c r="M19" s="63"/>
      <c r="N19" s="120">
        <v>106715293</v>
      </c>
      <c r="O19" s="72"/>
      <c r="P19" s="63">
        <v>104765368</v>
      </c>
    </row>
    <row r="20" spans="1:16" ht="20.100000000000001" customHeight="1">
      <c r="A20" s="58" t="s">
        <v>20</v>
      </c>
      <c r="E20" s="71"/>
      <c r="H20" s="61">
        <v>17</v>
      </c>
      <c r="J20" s="120">
        <v>25000000</v>
      </c>
      <c r="K20" s="72"/>
      <c r="L20" s="63">
        <v>25000000</v>
      </c>
      <c r="M20" s="63"/>
      <c r="N20" s="120">
        <v>25000000</v>
      </c>
      <c r="O20" s="72"/>
      <c r="P20" s="63">
        <v>25000000</v>
      </c>
    </row>
    <row r="21" spans="1:16" ht="20.100000000000001" customHeight="1">
      <c r="A21" s="58" t="s">
        <v>21</v>
      </c>
      <c r="E21" s="71"/>
      <c r="J21" s="120"/>
      <c r="K21" s="72"/>
      <c r="L21" s="63"/>
      <c r="M21" s="63"/>
      <c r="N21" s="120"/>
      <c r="O21" s="72"/>
    </row>
    <row r="22" spans="1:16" ht="20.100000000000001" customHeight="1">
      <c r="B22" s="58" t="s">
        <v>22</v>
      </c>
      <c r="E22" s="71"/>
      <c r="J22" s="120">
        <v>2386732</v>
      </c>
      <c r="K22" s="72"/>
      <c r="L22" s="63">
        <v>2385603</v>
      </c>
      <c r="M22" s="63"/>
      <c r="N22" s="120">
        <v>2386732</v>
      </c>
      <c r="O22" s="72"/>
      <c r="P22" s="63">
        <v>2385603</v>
      </c>
    </row>
    <row r="23" spans="1:16" ht="20.100000000000001" customHeight="1">
      <c r="A23" s="58" t="s">
        <v>23</v>
      </c>
      <c r="J23" s="121">
        <v>50772675</v>
      </c>
      <c r="K23" s="72"/>
      <c r="L23" s="73">
        <v>41121294</v>
      </c>
      <c r="M23" s="63"/>
      <c r="N23" s="121">
        <v>43191830</v>
      </c>
      <c r="O23" s="72"/>
      <c r="P23" s="73">
        <v>35108532</v>
      </c>
    </row>
    <row r="24" spans="1:16" ht="6" customHeight="1">
      <c r="E24" s="71"/>
      <c r="J24" s="120"/>
      <c r="L24" s="63"/>
      <c r="M24" s="63"/>
      <c r="N24" s="120"/>
    </row>
    <row r="25" spans="1:16" ht="20.100000000000001" customHeight="1">
      <c r="A25" s="56" t="s">
        <v>24</v>
      </c>
      <c r="J25" s="121">
        <f>SUM(J15:J24)</f>
        <v>909168757</v>
      </c>
      <c r="L25" s="73">
        <f>SUM(L15:L24)</f>
        <v>1024213912</v>
      </c>
      <c r="M25" s="63"/>
      <c r="N25" s="121">
        <f>SUM(N15:N24)</f>
        <v>730755806</v>
      </c>
      <c r="P25" s="73">
        <f>SUM(P15:P24)</f>
        <v>876110057</v>
      </c>
    </row>
    <row r="26" spans="1:16" ht="20.100000000000001" customHeight="1">
      <c r="J26" s="120"/>
      <c r="L26" s="63"/>
      <c r="M26" s="63"/>
      <c r="N26" s="120"/>
    </row>
    <row r="27" spans="1:16" ht="20.100000000000001" customHeight="1">
      <c r="A27" s="56" t="s">
        <v>25</v>
      </c>
      <c r="J27" s="120"/>
      <c r="L27" s="63"/>
      <c r="M27" s="63"/>
      <c r="N27" s="120"/>
    </row>
    <row r="28" spans="1:16" ht="6" customHeight="1">
      <c r="A28" s="56"/>
      <c r="J28" s="120"/>
      <c r="L28" s="63"/>
      <c r="M28" s="63"/>
      <c r="N28" s="120"/>
    </row>
    <row r="29" spans="1:16" ht="20.100000000000001" customHeight="1">
      <c r="A29" s="58" t="s">
        <v>26</v>
      </c>
      <c r="J29" s="120">
        <v>87512454</v>
      </c>
      <c r="L29" s="63">
        <v>87512454</v>
      </c>
      <c r="M29" s="63"/>
      <c r="N29" s="120">
        <v>75937326</v>
      </c>
      <c r="O29" s="72"/>
      <c r="P29" s="63">
        <v>75937326</v>
      </c>
    </row>
    <row r="30" spans="1:16" ht="20.100000000000001" customHeight="1">
      <c r="A30" s="58" t="s">
        <v>27</v>
      </c>
      <c r="J30" s="120">
        <v>0</v>
      </c>
      <c r="L30" s="63">
        <v>0</v>
      </c>
      <c r="M30" s="63"/>
      <c r="N30" s="120">
        <v>68134375</v>
      </c>
      <c r="O30" s="72"/>
      <c r="P30" s="63">
        <v>68134375</v>
      </c>
    </row>
    <row r="31" spans="1:16" ht="20.100000000000001" customHeight="1">
      <c r="A31" s="58" t="s">
        <v>28</v>
      </c>
      <c r="J31" s="120"/>
      <c r="L31" s="63"/>
      <c r="M31" s="63"/>
      <c r="N31" s="120"/>
      <c r="O31" s="72"/>
    </row>
    <row r="32" spans="1:16" ht="20.100000000000001" customHeight="1">
      <c r="B32" s="58" t="s">
        <v>29</v>
      </c>
      <c r="H32" s="61">
        <v>5</v>
      </c>
      <c r="J32" s="120">
        <v>69863000</v>
      </c>
      <c r="L32" s="63">
        <v>69863000</v>
      </c>
      <c r="M32" s="63"/>
      <c r="N32" s="120">
        <v>69863000</v>
      </c>
      <c r="O32" s="72"/>
      <c r="P32" s="63">
        <v>69863000</v>
      </c>
    </row>
    <row r="33" spans="1:16" ht="20.100000000000001" customHeight="1">
      <c r="A33" s="58" t="s">
        <v>30</v>
      </c>
      <c r="H33" s="61">
        <v>10</v>
      </c>
      <c r="J33" s="120">
        <v>685693767</v>
      </c>
      <c r="K33" s="72"/>
      <c r="L33" s="63">
        <v>568309385</v>
      </c>
      <c r="M33" s="63"/>
      <c r="N33" s="120">
        <v>684366221</v>
      </c>
      <c r="O33" s="72"/>
      <c r="P33" s="63">
        <v>566892628</v>
      </c>
    </row>
    <row r="34" spans="1:16" ht="20.100000000000001" customHeight="1">
      <c r="A34" s="58" t="s">
        <v>31</v>
      </c>
      <c r="H34" s="61">
        <v>10</v>
      </c>
      <c r="J34" s="120">
        <v>11676780</v>
      </c>
      <c r="K34" s="72"/>
      <c r="L34" s="63">
        <v>13456525</v>
      </c>
      <c r="M34" s="63"/>
      <c r="N34" s="120">
        <v>7499179</v>
      </c>
      <c r="O34" s="72"/>
      <c r="P34" s="63">
        <v>8937206</v>
      </c>
    </row>
    <row r="35" spans="1:16" ht="20.100000000000001" customHeight="1">
      <c r="A35" s="58" t="s">
        <v>32</v>
      </c>
      <c r="H35" s="61">
        <v>10</v>
      </c>
      <c r="J35" s="120">
        <v>5313682</v>
      </c>
      <c r="K35" s="72"/>
      <c r="L35" s="63">
        <v>4836770</v>
      </c>
      <c r="M35" s="63"/>
      <c r="N35" s="120">
        <v>5232923</v>
      </c>
      <c r="O35" s="72"/>
      <c r="P35" s="63">
        <v>4760029</v>
      </c>
    </row>
    <row r="36" spans="1:16" ht="20.100000000000001" customHeight="1">
      <c r="A36" s="58" t="s">
        <v>33</v>
      </c>
      <c r="I36" s="58"/>
      <c r="J36" s="120">
        <v>19979061</v>
      </c>
      <c r="K36" s="72"/>
      <c r="L36" s="63">
        <v>18458211</v>
      </c>
      <c r="M36" s="72"/>
      <c r="N36" s="120">
        <v>9920254</v>
      </c>
      <c r="O36" s="72"/>
      <c r="P36" s="63">
        <v>9746676</v>
      </c>
    </row>
    <row r="37" spans="1:16" ht="20.100000000000001" customHeight="1">
      <c r="A37" s="58" t="s">
        <v>34</v>
      </c>
      <c r="H37" s="61">
        <v>0</v>
      </c>
      <c r="J37" s="121">
        <v>13587679</v>
      </c>
      <c r="K37" s="72"/>
      <c r="L37" s="73">
        <v>14478996</v>
      </c>
      <c r="M37" s="63"/>
      <c r="N37" s="121">
        <v>7771521</v>
      </c>
      <c r="O37" s="72"/>
      <c r="P37" s="73">
        <v>8628784</v>
      </c>
    </row>
    <row r="38" spans="1:16" ht="6" customHeight="1">
      <c r="E38" s="71"/>
      <c r="J38" s="120"/>
      <c r="L38" s="63"/>
      <c r="M38" s="63"/>
      <c r="N38" s="120"/>
    </row>
    <row r="39" spans="1:16" ht="20.100000000000001" customHeight="1">
      <c r="A39" s="56" t="s">
        <v>35</v>
      </c>
      <c r="J39" s="121">
        <f>SUM(J29:J38)</f>
        <v>893626423</v>
      </c>
      <c r="L39" s="73">
        <f>SUM(L29:L38)</f>
        <v>776915341</v>
      </c>
      <c r="M39" s="63"/>
      <c r="N39" s="121">
        <f>SUM(N29:N38)</f>
        <v>928724799</v>
      </c>
      <c r="P39" s="73">
        <f>SUM(P29:P38)</f>
        <v>812900024</v>
      </c>
    </row>
    <row r="40" spans="1:16" ht="6" customHeight="1">
      <c r="J40" s="120"/>
      <c r="L40" s="63"/>
      <c r="M40" s="63"/>
      <c r="N40" s="120"/>
    </row>
    <row r="41" spans="1:16" ht="20.100000000000001" customHeight="1" thickBot="1">
      <c r="A41" s="56" t="s">
        <v>36</v>
      </c>
      <c r="J41" s="122">
        <f>SUM(J25+J39)</f>
        <v>1802795180</v>
      </c>
      <c r="L41" s="74">
        <f>SUM(L25+L39)</f>
        <v>1801129253</v>
      </c>
      <c r="M41" s="63"/>
      <c r="N41" s="122">
        <f>SUM(N25+N39)</f>
        <v>1659480605</v>
      </c>
      <c r="P41" s="74">
        <f>SUM(P25+P39)</f>
        <v>1689010081</v>
      </c>
    </row>
    <row r="42" spans="1:16" ht="21.75" customHeight="1" thickTop="1">
      <c r="A42" s="56"/>
      <c r="J42" s="63"/>
      <c r="L42" s="63"/>
      <c r="M42" s="63"/>
    </row>
    <row r="43" spans="1:16" ht="21.75" customHeight="1">
      <c r="A43" s="56"/>
      <c r="J43" s="63"/>
      <c r="L43" s="63"/>
      <c r="M43" s="63"/>
    </row>
    <row r="44" spans="1:16" ht="21.75" customHeight="1">
      <c r="A44" s="56"/>
      <c r="J44" s="63"/>
      <c r="L44" s="63"/>
      <c r="M44" s="63"/>
    </row>
    <row r="45" spans="1:16" ht="18.75" customHeight="1">
      <c r="A45" s="56"/>
      <c r="J45" s="63"/>
      <c r="L45" s="63"/>
      <c r="M45" s="63"/>
    </row>
    <row r="46" spans="1:16" ht="21.75" customHeight="1">
      <c r="A46" s="56"/>
      <c r="J46" s="63"/>
      <c r="L46" s="63"/>
      <c r="M46" s="63"/>
    </row>
    <row r="47" spans="1:16" ht="9" customHeight="1">
      <c r="A47" s="56"/>
      <c r="J47" s="63"/>
      <c r="L47" s="63"/>
      <c r="M47" s="63"/>
    </row>
    <row r="48" spans="1:16" ht="20.85" customHeight="1">
      <c r="A48" s="16" t="s">
        <v>37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6.5" customHeight="1">
      <c r="A49" s="279"/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</row>
    <row r="50" spans="1:16" ht="21.95" customHeight="1">
      <c r="A50" s="15" t="s">
        <v>38</v>
      </c>
      <c r="B50" s="15"/>
      <c r="C50" s="15"/>
      <c r="D50" s="15"/>
      <c r="E50" s="15"/>
      <c r="F50" s="15"/>
      <c r="G50" s="15"/>
      <c r="H50" s="15"/>
      <c r="I50" s="15"/>
      <c r="J50" s="75"/>
      <c r="K50" s="75"/>
      <c r="L50" s="75"/>
      <c r="M50" s="75"/>
      <c r="N50" s="75"/>
      <c r="O50" s="75"/>
      <c r="P50" s="75"/>
    </row>
    <row r="51" spans="1:16" s="56" customFormat="1" ht="21.75" customHeight="1">
      <c r="A51" s="56" t="str">
        <f>A1</f>
        <v>บริษัท โปรเอ็น คอร์ป จำกัด (มหาชน)</v>
      </c>
      <c r="H51" s="64"/>
      <c r="I51" s="64"/>
      <c r="J51" s="65"/>
      <c r="K51" s="65"/>
      <c r="L51" s="65"/>
      <c r="M51" s="65"/>
      <c r="N51" s="14"/>
      <c r="O51" s="14"/>
      <c r="P51" s="14"/>
    </row>
    <row r="52" spans="1:16" s="56" customFormat="1" ht="21.75" customHeight="1">
      <c r="A52" s="56" t="s">
        <v>39</v>
      </c>
      <c r="H52" s="64"/>
      <c r="I52" s="64"/>
      <c r="J52" s="65"/>
      <c r="K52" s="65"/>
      <c r="L52" s="65"/>
      <c r="M52" s="65"/>
      <c r="N52" s="14"/>
      <c r="O52" s="14"/>
      <c r="P52" s="14"/>
    </row>
    <row r="53" spans="1:16" s="56" customFormat="1" ht="21.75" customHeight="1">
      <c r="A53" s="57" t="str">
        <f>A3</f>
        <v>ณ วันที่ 31 มีนาคม พ.ศ. 2567</v>
      </c>
      <c r="B53" s="66"/>
      <c r="C53" s="66"/>
      <c r="D53" s="66"/>
      <c r="E53" s="66"/>
      <c r="F53" s="66"/>
      <c r="G53" s="66"/>
      <c r="H53" s="67"/>
      <c r="I53" s="67"/>
      <c r="J53" s="278"/>
      <c r="K53" s="278"/>
      <c r="L53" s="278"/>
      <c r="M53" s="278"/>
      <c r="N53" s="68"/>
      <c r="O53" s="68"/>
      <c r="P53" s="68"/>
    </row>
    <row r="54" spans="1:16" s="56" customFormat="1" ht="21.75" customHeight="1">
      <c r="H54" s="64"/>
      <c r="I54" s="64"/>
      <c r="J54" s="65"/>
      <c r="K54" s="65"/>
      <c r="L54" s="65"/>
      <c r="M54" s="65"/>
      <c r="N54" s="14"/>
      <c r="O54" s="14"/>
      <c r="P54" s="14"/>
    </row>
    <row r="55" spans="1:16" s="56" customFormat="1" ht="21.75" customHeight="1">
      <c r="H55" s="64"/>
      <c r="I55" s="64"/>
      <c r="J55" s="283" t="str">
        <f>J5</f>
        <v>ข้อมูลทางการเงินรวม</v>
      </c>
      <c r="K55" s="283"/>
      <c r="L55" s="283"/>
      <c r="M55" s="69"/>
      <c r="N55" s="283" t="str">
        <f>N5</f>
        <v>ข้อมูลทางการเงินเฉพาะกิจการ</v>
      </c>
      <c r="O55" s="283"/>
      <c r="P55" s="283"/>
    </row>
    <row r="56" spans="1:16" s="56" customFormat="1" ht="21.75" customHeight="1">
      <c r="H56" s="64"/>
      <c r="I56" s="64"/>
      <c r="J56" s="47" t="s">
        <v>5</v>
      </c>
      <c r="K56" s="70"/>
      <c r="L56" s="47" t="s">
        <v>6</v>
      </c>
      <c r="M56" s="70"/>
      <c r="N56" s="47" t="s">
        <v>5</v>
      </c>
      <c r="O56" s="70"/>
      <c r="P56" s="47" t="s">
        <v>6</v>
      </c>
    </row>
    <row r="57" spans="1:16" s="56" customFormat="1" ht="21.75" customHeight="1">
      <c r="H57" s="64"/>
      <c r="I57" s="64"/>
      <c r="J57" s="14" t="s">
        <v>7</v>
      </c>
      <c r="K57" s="14"/>
      <c r="L57" s="14" t="s">
        <v>8</v>
      </c>
      <c r="M57" s="69"/>
      <c r="N57" s="14" t="s">
        <v>7</v>
      </c>
      <c r="O57" s="14"/>
      <c r="P57" s="14" t="s">
        <v>8</v>
      </c>
    </row>
    <row r="58" spans="1:16" s="56" customFormat="1" ht="21.75" customHeight="1">
      <c r="H58" s="64"/>
      <c r="I58" s="64"/>
      <c r="J58" s="14" t="s">
        <v>9</v>
      </c>
      <c r="K58" s="65"/>
      <c r="L58" s="14" t="s">
        <v>10</v>
      </c>
      <c r="M58" s="14"/>
      <c r="N58" s="14" t="s">
        <v>9</v>
      </c>
      <c r="O58" s="65"/>
      <c r="P58" s="14" t="s">
        <v>10</v>
      </c>
    </row>
    <row r="59" spans="1:16" s="56" customFormat="1" ht="21.75" customHeight="1">
      <c r="H59" s="67" t="s">
        <v>11</v>
      </c>
      <c r="I59" s="64"/>
      <c r="J59" s="68" t="s">
        <v>12</v>
      </c>
      <c r="K59" s="65"/>
      <c r="L59" s="68" t="s">
        <v>12</v>
      </c>
      <c r="M59" s="14"/>
      <c r="N59" s="68" t="s">
        <v>12</v>
      </c>
      <c r="O59" s="65"/>
      <c r="P59" s="68" t="s">
        <v>12</v>
      </c>
    </row>
    <row r="60" spans="1:16" s="56" customFormat="1" ht="21.75" customHeight="1">
      <c r="H60" s="64"/>
      <c r="I60" s="64"/>
      <c r="J60" s="119"/>
      <c r="K60" s="65"/>
      <c r="L60" s="14"/>
      <c r="M60" s="14"/>
      <c r="N60" s="119"/>
      <c r="O60" s="65"/>
      <c r="P60" s="14"/>
    </row>
    <row r="61" spans="1:16" ht="21.75" customHeight="1">
      <c r="A61" s="56" t="s">
        <v>40</v>
      </c>
      <c r="J61" s="123"/>
      <c r="N61" s="120"/>
    </row>
    <row r="62" spans="1:16" ht="6" customHeight="1">
      <c r="E62" s="71"/>
      <c r="J62" s="123"/>
      <c r="N62" s="120"/>
    </row>
    <row r="63" spans="1:16" ht="21.75" customHeight="1">
      <c r="A63" s="56" t="s">
        <v>41</v>
      </c>
      <c r="E63" s="71"/>
      <c r="J63" s="123"/>
      <c r="N63" s="120"/>
    </row>
    <row r="64" spans="1:16" ht="6" customHeight="1">
      <c r="E64" s="71"/>
      <c r="J64" s="123"/>
      <c r="N64" s="120"/>
    </row>
    <row r="65" spans="1:16" ht="21.75" customHeight="1">
      <c r="A65" s="58" t="s">
        <v>42</v>
      </c>
      <c r="E65" s="71"/>
      <c r="J65" s="120"/>
      <c r="K65" s="63"/>
      <c r="L65" s="63"/>
      <c r="M65" s="63"/>
      <c r="N65" s="120"/>
    </row>
    <row r="66" spans="1:16" ht="21.75" customHeight="1">
      <c r="B66" s="58" t="s">
        <v>43</v>
      </c>
      <c r="E66" s="71"/>
      <c r="H66" s="61">
        <v>11</v>
      </c>
      <c r="J66" s="120">
        <v>70618997</v>
      </c>
      <c r="K66" s="63"/>
      <c r="L66" s="63">
        <v>54288330</v>
      </c>
      <c r="M66" s="63"/>
      <c r="N66" s="120">
        <v>26952069</v>
      </c>
      <c r="P66" s="63">
        <v>9000000</v>
      </c>
    </row>
    <row r="67" spans="1:16" ht="21.75" customHeight="1">
      <c r="A67" s="58" t="s">
        <v>44</v>
      </c>
      <c r="E67" s="71"/>
      <c r="H67" s="61">
        <v>13</v>
      </c>
      <c r="J67" s="120">
        <v>498184738</v>
      </c>
      <c r="K67" s="63"/>
      <c r="L67" s="63">
        <v>447003239</v>
      </c>
      <c r="M67" s="63"/>
      <c r="N67" s="120">
        <v>385791694</v>
      </c>
      <c r="P67" s="63">
        <v>372526130</v>
      </c>
    </row>
    <row r="68" spans="1:16" ht="21.75" customHeight="1">
      <c r="A68" s="58" t="s">
        <v>45</v>
      </c>
      <c r="J68" s="120"/>
      <c r="K68" s="63"/>
      <c r="L68" s="63"/>
      <c r="M68" s="63"/>
      <c r="N68" s="120"/>
    </row>
    <row r="69" spans="1:16" ht="21.75" customHeight="1">
      <c r="B69" s="58" t="s">
        <v>46</v>
      </c>
      <c r="H69" s="61">
        <v>11</v>
      </c>
      <c r="J69" s="120">
        <v>27366998</v>
      </c>
      <c r="K69" s="63"/>
      <c r="L69" s="63">
        <v>13246726</v>
      </c>
      <c r="M69" s="63"/>
      <c r="N69" s="120">
        <v>25083870</v>
      </c>
      <c r="P69" s="63">
        <v>10968709</v>
      </c>
    </row>
    <row r="70" spans="1:16" ht="21.75" customHeight="1">
      <c r="A70" s="58" t="s">
        <v>47</v>
      </c>
      <c r="J70" s="120"/>
      <c r="K70" s="63"/>
      <c r="L70" s="63"/>
      <c r="M70" s="63"/>
      <c r="N70" s="120"/>
    </row>
    <row r="71" spans="1:16" ht="21.75" customHeight="1">
      <c r="B71" s="58" t="s">
        <v>46</v>
      </c>
      <c r="H71" s="61">
        <v>12</v>
      </c>
      <c r="J71" s="120">
        <v>8478036</v>
      </c>
      <c r="K71" s="63"/>
      <c r="L71" s="63">
        <v>9742703</v>
      </c>
      <c r="M71" s="63"/>
      <c r="N71" s="120">
        <v>7355985</v>
      </c>
      <c r="P71" s="63">
        <v>8633751</v>
      </c>
    </row>
    <row r="72" spans="1:16" ht="21.75" customHeight="1">
      <c r="A72" s="58" t="s">
        <v>48</v>
      </c>
      <c r="H72" s="61">
        <v>11</v>
      </c>
      <c r="J72" s="120">
        <v>100303862</v>
      </c>
      <c r="K72" s="63"/>
      <c r="L72" s="63">
        <v>498853654</v>
      </c>
      <c r="M72" s="63"/>
      <c r="N72" s="120">
        <v>100303862</v>
      </c>
      <c r="P72" s="63">
        <v>498853654</v>
      </c>
    </row>
    <row r="73" spans="1:16" ht="21.75" customHeight="1">
      <c r="A73" s="58" t="s">
        <v>49</v>
      </c>
      <c r="J73" s="120">
        <v>222006</v>
      </c>
      <c r="K73" s="63"/>
      <c r="L73" s="63">
        <v>194952</v>
      </c>
      <c r="M73" s="63"/>
      <c r="N73" s="120">
        <v>0</v>
      </c>
      <c r="P73" s="63">
        <v>0</v>
      </c>
    </row>
    <row r="74" spans="1:16" ht="21.75" customHeight="1">
      <c r="A74" s="58" t="s">
        <v>50</v>
      </c>
      <c r="C74" s="56"/>
      <c r="J74" s="121">
        <v>11579487</v>
      </c>
      <c r="K74" s="63"/>
      <c r="L74" s="73">
        <v>13139085</v>
      </c>
      <c r="M74" s="63"/>
      <c r="N74" s="121">
        <v>7767142</v>
      </c>
      <c r="P74" s="73">
        <v>10066597</v>
      </c>
    </row>
    <row r="75" spans="1:16" ht="6" customHeight="1">
      <c r="E75" s="71"/>
      <c r="J75" s="120"/>
      <c r="K75" s="63"/>
      <c r="L75" s="63"/>
      <c r="M75" s="63"/>
      <c r="N75" s="120"/>
    </row>
    <row r="76" spans="1:16" ht="21.75" customHeight="1">
      <c r="A76" s="56" t="s">
        <v>51</v>
      </c>
      <c r="J76" s="121">
        <f>SUM(J65:J75)</f>
        <v>716754124</v>
      </c>
      <c r="K76" s="63"/>
      <c r="L76" s="73">
        <f>SUM(L65:L75)</f>
        <v>1036468689</v>
      </c>
      <c r="M76" s="63"/>
      <c r="N76" s="121">
        <f>SUM(N65:N75)</f>
        <v>553254622</v>
      </c>
      <c r="P76" s="73">
        <f>SUM(P65:P75)</f>
        <v>910048841</v>
      </c>
    </row>
    <row r="77" spans="1:16" ht="21.75" customHeight="1">
      <c r="E77" s="71"/>
      <c r="J77" s="120"/>
      <c r="K77" s="63"/>
      <c r="L77" s="63"/>
      <c r="M77" s="63"/>
      <c r="N77" s="120"/>
    </row>
    <row r="78" spans="1:16" ht="21.75" customHeight="1">
      <c r="A78" s="56" t="s">
        <v>52</v>
      </c>
      <c r="I78" s="58"/>
      <c r="J78" s="120"/>
      <c r="K78" s="72"/>
      <c r="L78" s="63"/>
      <c r="M78" s="63"/>
      <c r="N78" s="120"/>
      <c r="O78" s="72"/>
    </row>
    <row r="79" spans="1:16" ht="6" customHeight="1">
      <c r="E79" s="71"/>
      <c r="H79" s="61">
        <v>0</v>
      </c>
      <c r="J79" s="120"/>
      <c r="L79" s="63"/>
      <c r="M79" s="63"/>
      <c r="N79" s="120"/>
    </row>
    <row r="80" spans="1:16" ht="21.75" customHeight="1">
      <c r="A80" s="58" t="s">
        <v>53</v>
      </c>
      <c r="I80" s="58"/>
      <c r="J80" s="120">
        <v>488078</v>
      </c>
      <c r="K80" s="63"/>
      <c r="L80" s="1">
        <v>650771</v>
      </c>
      <c r="M80" s="63"/>
      <c r="N80" s="120">
        <v>488078</v>
      </c>
      <c r="P80" s="1">
        <v>650771</v>
      </c>
    </row>
    <row r="81" spans="1:16" ht="21.75" customHeight="1">
      <c r="A81" s="58" t="s">
        <v>54</v>
      </c>
      <c r="H81" s="61">
        <v>11</v>
      </c>
      <c r="I81" s="58"/>
      <c r="J81" s="124">
        <v>198675546</v>
      </c>
      <c r="K81" s="2"/>
      <c r="L81" s="1">
        <v>174276255</v>
      </c>
      <c r="M81" s="3"/>
      <c r="N81" s="124">
        <v>198103318</v>
      </c>
      <c r="O81" s="72"/>
      <c r="P81" s="1">
        <v>173142894</v>
      </c>
    </row>
    <row r="82" spans="1:16" ht="21.75" customHeight="1">
      <c r="A82" s="58" t="s">
        <v>55</v>
      </c>
      <c r="H82" s="61">
        <v>11</v>
      </c>
      <c r="I82" s="58"/>
      <c r="J82" s="124">
        <v>300206990</v>
      </c>
      <c r="K82" s="2"/>
      <c r="L82" s="1">
        <v>0</v>
      </c>
      <c r="M82" s="3"/>
      <c r="N82" s="124">
        <v>300206990</v>
      </c>
      <c r="O82" s="72"/>
      <c r="P82" s="1">
        <v>0</v>
      </c>
    </row>
    <row r="83" spans="1:16" ht="21.75" customHeight="1">
      <c r="A83" s="58" t="s">
        <v>56</v>
      </c>
      <c r="H83" s="61">
        <v>12</v>
      </c>
      <c r="I83" s="58"/>
      <c r="J83" s="120">
        <v>3562911</v>
      </c>
      <c r="K83" s="63"/>
      <c r="L83" s="1">
        <v>4241379</v>
      </c>
      <c r="M83" s="63"/>
      <c r="N83" s="120">
        <v>1202619</v>
      </c>
      <c r="P83" s="1">
        <v>1595614</v>
      </c>
    </row>
    <row r="84" spans="1:16" ht="21.75" customHeight="1">
      <c r="A84" s="58" t="s">
        <v>57</v>
      </c>
      <c r="I84" s="58"/>
      <c r="J84" s="126">
        <v>18917405</v>
      </c>
      <c r="K84" s="72"/>
      <c r="L84" s="1">
        <v>17959276</v>
      </c>
      <c r="M84" s="63"/>
      <c r="N84" s="126">
        <v>14566612</v>
      </c>
      <c r="O84" s="72"/>
      <c r="P84" s="1">
        <v>13747082</v>
      </c>
    </row>
    <row r="85" spans="1:16" ht="21.75" customHeight="1">
      <c r="A85" s="59" t="s">
        <v>58</v>
      </c>
      <c r="I85" s="58"/>
      <c r="J85" s="125">
        <v>8232656</v>
      </c>
      <c r="K85" s="72"/>
      <c r="L85" s="4">
        <v>8230749</v>
      </c>
      <c r="M85" s="63"/>
      <c r="N85" s="125">
        <v>8061869</v>
      </c>
      <c r="O85" s="72"/>
      <c r="P85" s="4">
        <v>8061869</v>
      </c>
    </row>
    <row r="86" spans="1:16" ht="6" customHeight="1">
      <c r="I86" s="58"/>
      <c r="J86" s="124"/>
      <c r="K86" s="72"/>
      <c r="L86" s="63"/>
      <c r="M86" s="63"/>
      <c r="N86" s="120"/>
      <c r="O86" s="72"/>
    </row>
    <row r="87" spans="1:16" ht="21.75" customHeight="1">
      <c r="A87" s="56" t="s">
        <v>59</v>
      </c>
      <c r="I87" s="58"/>
      <c r="J87" s="121">
        <f>SUM(J80:J86)</f>
        <v>530083586</v>
      </c>
      <c r="K87" s="72"/>
      <c r="L87" s="73">
        <f>SUM(L80:L86)</f>
        <v>205358430</v>
      </c>
      <c r="M87" s="63"/>
      <c r="N87" s="121">
        <f>SUM(N80:N86)</f>
        <v>522629486</v>
      </c>
      <c r="P87" s="73">
        <f>SUM(P80:P86)</f>
        <v>197198230</v>
      </c>
    </row>
    <row r="88" spans="1:16" ht="6" customHeight="1">
      <c r="J88" s="120"/>
      <c r="L88" s="63"/>
      <c r="M88" s="63"/>
      <c r="N88" s="120"/>
    </row>
    <row r="89" spans="1:16" ht="21.75" customHeight="1">
      <c r="A89" s="56" t="s">
        <v>60</v>
      </c>
      <c r="C89" s="56"/>
      <c r="J89" s="121">
        <f>SUM(J76+J87)</f>
        <v>1246837710</v>
      </c>
      <c r="L89" s="73">
        <f>SUM(L76+L87)</f>
        <v>1241827119</v>
      </c>
      <c r="M89" s="63"/>
      <c r="N89" s="121">
        <f>SUM(N76+N87)</f>
        <v>1075884108</v>
      </c>
      <c r="P89" s="73">
        <f>SUM(P76+P87)</f>
        <v>1107247071</v>
      </c>
    </row>
    <row r="90" spans="1:16" ht="21.75" customHeight="1">
      <c r="A90" s="56"/>
      <c r="C90" s="56"/>
      <c r="J90" s="63"/>
      <c r="L90" s="63"/>
      <c r="M90" s="63"/>
    </row>
    <row r="91" spans="1:16" ht="21.75" customHeight="1">
      <c r="A91" s="56"/>
      <c r="C91" s="56"/>
      <c r="J91" s="63"/>
      <c r="L91" s="63"/>
      <c r="M91" s="63"/>
    </row>
    <row r="92" spans="1:16" ht="21.75" customHeight="1">
      <c r="A92" s="56"/>
      <c r="C92" s="56"/>
      <c r="J92" s="63"/>
      <c r="L92" s="63"/>
      <c r="M92" s="63"/>
    </row>
    <row r="93" spans="1:16" ht="22.5" customHeight="1">
      <c r="A93" s="56"/>
      <c r="C93" s="56"/>
      <c r="J93" s="63"/>
      <c r="L93" s="63"/>
      <c r="M93" s="63"/>
    </row>
    <row r="94" spans="1:16" ht="21.75" customHeight="1">
      <c r="A94" s="16" t="s">
        <v>37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8" customHeight="1">
      <c r="A95" s="279"/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</row>
    <row r="96" spans="1:16" ht="21.95" customHeight="1">
      <c r="A96" s="15" t="str">
        <f>A50</f>
        <v>หมายเหตุประกอบข้อมูลทางการเงินเป็นส่วนหนึ่งของข้อมูลทางการเงินระหว่างกาลนี้</v>
      </c>
      <c r="B96" s="15"/>
      <c r="C96" s="15"/>
      <c r="D96" s="15"/>
      <c r="E96" s="15"/>
      <c r="F96" s="15"/>
      <c r="G96" s="15"/>
      <c r="H96" s="76"/>
      <c r="I96" s="76"/>
      <c r="J96" s="77"/>
      <c r="K96" s="77"/>
      <c r="L96" s="77"/>
      <c r="M96" s="77"/>
      <c r="N96" s="73"/>
      <c r="O96" s="73"/>
      <c r="P96" s="73"/>
    </row>
    <row r="97" spans="1:16" s="56" customFormat="1" ht="21.75" customHeight="1">
      <c r="A97" s="56" t="str">
        <f>A1</f>
        <v>บริษัท โปรเอ็น คอร์ป จำกัด (มหาชน)</v>
      </c>
      <c r="H97" s="64"/>
      <c r="I97" s="64"/>
      <c r="J97" s="65"/>
      <c r="K97" s="65"/>
      <c r="L97" s="65"/>
      <c r="M97" s="65"/>
      <c r="N97" s="14"/>
      <c r="O97" s="14"/>
      <c r="P97" s="14"/>
    </row>
    <row r="98" spans="1:16" s="56" customFormat="1" ht="21.75" customHeight="1">
      <c r="A98" s="56" t="s">
        <v>39</v>
      </c>
      <c r="H98" s="64"/>
      <c r="I98" s="64"/>
      <c r="J98" s="65"/>
      <c r="K98" s="65"/>
      <c r="L98" s="65"/>
      <c r="M98" s="65"/>
      <c r="N98" s="14"/>
      <c r="O98" s="14"/>
      <c r="P98" s="14"/>
    </row>
    <row r="99" spans="1:16" s="56" customFormat="1" ht="21.75" customHeight="1">
      <c r="A99" s="57" t="str">
        <f>A53</f>
        <v>ณ วันที่ 31 มีนาคม พ.ศ. 2567</v>
      </c>
      <c r="B99" s="66"/>
      <c r="C99" s="66"/>
      <c r="D99" s="66"/>
      <c r="E99" s="66"/>
      <c r="F99" s="66"/>
      <c r="G99" s="66"/>
      <c r="H99" s="67"/>
      <c r="I99" s="67"/>
      <c r="J99" s="278"/>
      <c r="K99" s="278"/>
      <c r="L99" s="278"/>
      <c r="M99" s="278"/>
      <c r="N99" s="68"/>
      <c r="O99" s="68"/>
      <c r="P99" s="68"/>
    </row>
    <row r="100" spans="1:16" s="56" customFormat="1" ht="20.85" customHeight="1">
      <c r="H100" s="64"/>
      <c r="I100" s="64"/>
      <c r="J100" s="65"/>
      <c r="K100" s="65"/>
      <c r="L100" s="65"/>
      <c r="M100" s="65"/>
      <c r="N100" s="14"/>
      <c r="O100" s="14"/>
      <c r="P100" s="14"/>
    </row>
    <row r="101" spans="1:16" s="56" customFormat="1" ht="20.85" customHeight="1">
      <c r="H101" s="64"/>
      <c r="I101" s="64"/>
      <c r="J101" s="283" t="str">
        <f>J55</f>
        <v>ข้อมูลทางการเงินรวม</v>
      </c>
      <c r="K101" s="283"/>
      <c r="L101" s="283"/>
      <c r="M101" s="69"/>
      <c r="N101" s="283" t="str">
        <f>N55</f>
        <v>ข้อมูลทางการเงินเฉพาะกิจการ</v>
      </c>
      <c r="O101" s="283"/>
      <c r="P101" s="283"/>
    </row>
    <row r="102" spans="1:16" s="56" customFormat="1" ht="20.85" customHeight="1">
      <c r="H102" s="64"/>
      <c r="I102" s="64"/>
      <c r="J102" s="47" t="s">
        <v>5</v>
      </c>
      <c r="K102" s="70"/>
      <c r="L102" s="47" t="s">
        <v>6</v>
      </c>
      <c r="M102" s="70"/>
      <c r="N102" s="47" t="s">
        <v>5</v>
      </c>
      <c r="O102" s="70"/>
      <c r="P102" s="47" t="s">
        <v>6</v>
      </c>
    </row>
    <row r="103" spans="1:16" s="56" customFormat="1" ht="20.85" customHeight="1">
      <c r="H103" s="64"/>
      <c r="I103" s="64"/>
      <c r="J103" s="14" t="s">
        <v>7</v>
      </c>
      <c r="K103" s="14"/>
      <c r="L103" s="14" t="s">
        <v>8</v>
      </c>
      <c r="M103" s="69"/>
      <c r="N103" s="14" t="s">
        <v>7</v>
      </c>
      <c r="O103" s="14"/>
      <c r="P103" s="14" t="s">
        <v>8</v>
      </c>
    </row>
    <row r="104" spans="1:16" s="56" customFormat="1" ht="20.85" customHeight="1">
      <c r="H104" s="64"/>
      <c r="I104" s="64"/>
      <c r="J104" s="14" t="s">
        <v>9</v>
      </c>
      <c r="K104" s="65"/>
      <c r="L104" s="14" t="s">
        <v>10</v>
      </c>
      <c r="M104" s="14"/>
      <c r="N104" s="14" t="s">
        <v>9</v>
      </c>
      <c r="O104" s="65"/>
      <c r="P104" s="14" t="s">
        <v>10</v>
      </c>
    </row>
    <row r="105" spans="1:16" s="56" customFormat="1" ht="20.85" customHeight="1">
      <c r="H105" s="67" t="s">
        <v>11</v>
      </c>
      <c r="I105" s="64"/>
      <c r="J105" s="68" t="s">
        <v>12</v>
      </c>
      <c r="K105" s="65"/>
      <c r="L105" s="68" t="s">
        <v>12</v>
      </c>
      <c r="M105" s="14"/>
      <c r="N105" s="68" t="s">
        <v>12</v>
      </c>
      <c r="O105" s="65"/>
      <c r="P105" s="68" t="s">
        <v>12</v>
      </c>
    </row>
    <row r="106" spans="1:16" s="56" customFormat="1" ht="20.85" customHeight="1">
      <c r="H106" s="64"/>
      <c r="I106" s="64"/>
      <c r="J106" s="119"/>
      <c r="K106" s="65"/>
      <c r="L106" s="14"/>
      <c r="M106" s="14"/>
      <c r="N106" s="119"/>
      <c r="O106" s="65"/>
      <c r="P106" s="14"/>
    </row>
    <row r="107" spans="1:16" ht="20.85" customHeight="1">
      <c r="A107" s="56" t="s">
        <v>61</v>
      </c>
      <c r="J107" s="123"/>
      <c r="N107" s="120"/>
    </row>
    <row r="108" spans="1:16" ht="6" customHeight="1">
      <c r="A108" s="56"/>
      <c r="J108" s="123"/>
      <c r="N108" s="120"/>
    </row>
    <row r="109" spans="1:16" ht="20.85" customHeight="1">
      <c r="A109" s="56" t="s">
        <v>62</v>
      </c>
      <c r="J109" s="123"/>
      <c r="N109" s="120"/>
    </row>
    <row r="110" spans="1:16" ht="6" customHeight="1">
      <c r="A110" s="56"/>
      <c r="J110" s="123"/>
      <c r="N110" s="120"/>
    </row>
    <row r="111" spans="1:16" ht="20.85" customHeight="1">
      <c r="A111" s="58" t="s">
        <v>63</v>
      </c>
      <c r="H111" s="78">
        <v>14</v>
      </c>
      <c r="J111" s="123"/>
      <c r="N111" s="120"/>
      <c r="O111" s="14"/>
    </row>
    <row r="112" spans="1:16" ht="20.85" customHeight="1">
      <c r="B112" s="60" t="s">
        <v>64</v>
      </c>
      <c r="C112" s="60"/>
      <c r="D112" s="60"/>
      <c r="E112" s="60"/>
      <c r="F112" s="60"/>
      <c r="G112" s="60"/>
      <c r="J112" s="123"/>
      <c r="N112" s="128"/>
      <c r="O112" s="72"/>
      <c r="P112" s="72"/>
    </row>
    <row r="113" spans="1:16" ht="20.85" customHeight="1">
      <c r="B113" s="60"/>
      <c r="C113" s="60" t="s">
        <v>65</v>
      </c>
      <c r="D113" s="60"/>
      <c r="E113" s="60"/>
      <c r="F113" s="60"/>
      <c r="G113" s="60"/>
      <c r="J113" s="127"/>
      <c r="K113" s="79"/>
      <c r="L113" s="79"/>
      <c r="M113" s="79"/>
      <c r="N113" s="127"/>
      <c r="O113" s="79"/>
      <c r="P113" s="79"/>
    </row>
    <row r="114" spans="1:16" ht="20.85" customHeight="1" thickBot="1">
      <c r="B114" s="60"/>
      <c r="C114" s="60"/>
      <c r="D114" s="60" t="s">
        <v>66</v>
      </c>
      <c r="E114" s="60"/>
      <c r="F114" s="60"/>
      <c r="G114" s="60"/>
      <c r="H114" s="58"/>
      <c r="J114" s="263">
        <v>237000000</v>
      </c>
      <c r="K114" s="79"/>
      <c r="L114" s="80">
        <v>237000000</v>
      </c>
      <c r="M114" s="79"/>
      <c r="N114" s="263">
        <v>237000000</v>
      </c>
      <c r="O114" s="79"/>
      <c r="P114" s="80">
        <v>237000000</v>
      </c>
    </row>
    <row r="115" spans="1:16" ht="6" customHeight="1" thickTop="1">
      <c r="H115" s="61">
        <v>0</v>
      </c>
      <c r="J115" s="127"/>
      <c r="L115" s="79"/>
      <c r="M115" s="79"/>
      <c r="N115" s="127"/>
      <c r="O115" s="14"/>
      <c r="P115" s="79"/>
    </row>
    <row r="116" spans="1:16" ht="20.85" customHeight="1">
      <c r="B116" s="60" t="s">
        <v>67</v>
      </c>
      <c r="C116" s="60"/>
      <c r="D116" s="60"/>
      <c r="E116" s="60"/>
      <c r="F116" s="60"/>
      <c r="G116" s="60"/>
      <c r="H116" s="61">
        <v>0</v>
      </c>
      <c r="J116" s="128"/>
      <c r="L116" s="72"/>
      <c r="M116" s="72"/>
      <c r="N116" s="128"/>
      <c r="O116" s="72"/>
      <c r="P116" s="72"/>
    </row>
    <row r="117" spans="1:16" ht="20.85" customHeight="1">
      <c r="B117" s="60"/>
      <c r="C117" s="60" t="s">
        <v>68</v>
      </c>
      <c r="D117" s="60"/>
      <c r="E117" s="60"/>
      <c r="F117" s="60"/>
      <c r="G117" s="60"/>
      <c r="J117" s="123"/>
      <c r="N117" s="127"/>
      <c r="O117" s="14"/>
      <c r="P117" s="79"/>
    </row>
    <row r="118" spans="1:16" ht="20.85" customHeight="1">
      <c r="B118" s="60"/>
      <c r="C118" s="60"/>
      <c r="D118" s="60" t="s">
        <v>69</v>
      </c>
      <c r="E118" s="60"/>
      <c r="F118" s="60"/>
      <c r="G118" s="60"/>
      <c r="J118" s="127">
        <v>173158750</v>
      </c>
      <c r="K118" s="79"/>
      <c r="L118" s="79">
        <v>173158750</v>
      </c>
      <c r="M118" s="79"/>
      <c r="N118" s="127">
        <v>173158750</v>
      </c>
      <c r="O118" s="79"/>
      <c r="P118" s="79">
        <v>173158750</v>
      </c>
    </row>
    <row r="119" spans="1:16" ht="20.85" customHeight="1">
      <c r="A119" s="60" t="s">
        <v>70</v>
      </c>
      <c r="C119" s="60"/>
      <c r="D119" s="60"/>
      <c r="E119" s="60"/>
      <c r="F119" s="60"/>
      <c r="G119" s="60"/>
      <c r="H119" s="61">
        <v>14</v>
      </c>
      <c r="J119" s="127">
        <v>322716550</v>
      </c>
      <c r="K119" s="79"/>
      <c r="L119" s="79">
        <v>322716550</v>
      </c>
      <c r="M119" s="79"/>
      <c r="N119" s="127">
        <v>322716550</v>
      </c>
      <c r="O119" s="79"/>
      <c r="P119" s="79">
        <v>322716550</v>
      </c>
    </row>
    <row r="120" spans="1:16" ht="20.85" customHeight="1">
      <c r="A120" s="60" t="s">
        <v>71</v>
      </c>
      <c r="C120" s="60"/>
      <c r="D120" s="60"/>
      <c r="E120" s="60"/>
      <c r="F120" s="60"/>
      <c r="G120" s="60"/>
      <c r="H120" s="61">
        <v>14</v>
      </c>
      <c r="J120" s="127">
        <v>4540</v>
      </c>
      <c r="K120" s="79"/>
      <c r="L120" s="79">
        <v>0</v>
      </c>
      <c r="M120" s="79"/>
      <c r="N120" s="127">
        <v>4540</v>
      </c>
      <c r="O120" s="79"/>
      <c r="P120" s="79">
        <v>0</v>
      </c>
    </row>
    <row r="121" spans="1:16" ht="20.85" customHeight="1">
      <c r="A121" s="60" t="s">
        <v>72</v>
      </c>
      <c r="C121" s="60"/>
      <c r="D121" s="60"/>
      <c r="E121" s="60"/>
      <c r="F121" s="60"/>
      <c r="G121" s="60"/>
      <c r="J121" s="127"/>
      <c r="K121" s="79"/>
      <c r="L121" s="79"/>
      <c r="M121" s="79"/>
      <c r="N121" s="127"/>
      <c r="O121" s="79"/>
      <c r="P121" s="79"/>
    </row>
    <row r="122" spans="1:16" ht="20.85" customHeight="1">
      <c r="A122" s="58" t="s">
        <v>73</v>
      </c>
      <c r="B122" s="81"/>
      <c r="J122" s="127">
        <v>1175732</v>
      </c>
      <c r="K122" s="82"/>
      <c r="L122" s="82">
        <v>1175732</v>
      </c>
      <c r="M122" s="82"/>
      <c r="N122" s="129">
        <v>0</v>
      </c>
      <c r="O122" s="82"/>
      <c r="P122" s="82">
        <v>0</v>
      </c>
    </row>
    <row r="123" spans="1:16" ht="20.85" customHeight="1">
      <c r="A123" s="58" t="s">
        <v>74</v>
      </c>
      <c r="B123" s="81"/>
      <c r="J123" s="129">
        <v>-1502</v>
      </c>
      <c r="K123" s="82"/>
      <c r="L123" s="82">
        <v>-1502</v>
      </c>
      <c r="M123" s="82"/>
      <c r="N123" s="129">
        <v>0</v>
      </c>
      <c r="O123" s="82"/>
      <c r="P123" s="82">
        <v>0</v>
      </c>
    </row>
    <row r="124" spans="1:16" ht="20.85" customHeight="1">
      <c r="A124" s="58" t="s">
        <v>75</v>
      </c>
      <c r="J124" s="129"/>
      <c r="K124" s="82"/>
      <c r="L124" s="82"/>
      <c r="M124" s="82"/>
      <c r="N124" s="129"/>
      <c r="O124" s="82"/>
      <c r="P124" s="82"/>
    </row>
    <row r="125" spans="1:16" ht="20.85" customHeight="1">
      <c r="A125" s="56"/>
      <c r="B125" s="58" t="s">
        <v>76</v>
      </c>
      <c r="H125" s="61">
        <v>15</v>
      </c>
      <c r="J125" s="129">
        <v>12187000</v>
      </c>
      <c r="K125" s="82"/>
      <c r="L125" s="82">
        <v>12090000</v>
      </c>
      <c r="M125" s="82"/>
      <c r="N125" s="129">
        <v>12187000</v>
      </c>
      <c r="O125" s="82"/>
      <c r="P125" s="82">
        <v>12090000</v>
      </c>
    </row>
    <row r="126" spans="1:16" ht="20.85" customHeight="1">
      <c r="A126" s="56"/>
      <c r="B126" s="58" t="s">
        <v>77</v>
      </c>
      <c r="J126" s="130">
        <v>45040268</v>
      </c>
      <c r="K126" s="82"/>
      <c r="L126" s="83">
        <v>48380787</v>
      </c>
      <c r="M126" s="82"/>
      <c r="N126" s="133">
        <v>75529657</v>
      </c>
      <c r="O126" s="82"/>
      <c r="P126" s="83">
        <v>73797710</v>
      </c>
    </row>
    <row r="127" spans="1:16" ht="6" customHeight="1">
      <c r="E127" s="71"/>
      <c r="J127" s="128"/>
      <c r="K127" s="72"/>
      <c r="L127" s="72"/>
      <c r="M127" s="72"/>
      <c r="N127" s="128"/>
      <c r="O127" s="72"/>
      <c r="P127" s="72"/>
    </row>
    <row r="128" spans="1:16" ht="20.85" customHeight="1">
      <c r="A128" s="58" t="s">
        <v>78</v>
      </c>
      <c r="J128" s="129">
        <f>SUM(J118:J127)</f>
        <v>554281338</v>
      </c>
      <c r="K128" s="82"/>
      <c r="L128" s="82">
        <f>SUM(L118:L127)</f>
        <v>557520317</v>
      </c>
      <c r="M128" s="82"/>
      <c r="N128" s="129">
        <f>SUM(N118:N127)</f>
        <v>583596497</v>
      </c>
      <c r="O128" s="82"/>
      <c r="P128" s="82">
        <f>SUM(P118:P127)</f>
        <v>581763010</v>
      </c>
    </row>
    <row r="129" spans="1:16" ht="20.85" customHeight="1">
      <c r="A129" s="58" t="s">
        <v>79</v>
      </c>
      <c r="J129" s="130">
        <v>1676132</v>
      </c>
      <c r="K129" s="82"/>
      <c r="L129" s="83">
        <v>1781817</v>
      </c>
      <c r="M129" s="82"/>
      <c r="N129" s="133">
        <v>0</v>
      </c>
      <c r="O129" s="82"/>
      <c r="P129" s="83">
        <v>0</v>
      </c>
    </row>
    <row r="130" spans="1:16" ht="6" customHeight="1">
      <c r="E130" s="71"/>
      <c r="J130" s="128"/>
      <c r="K130" s="72"/>
      <c r="L130" s="72"/>
      <c r="M130" s="72"/>
      <c r="N130" s="128"/>
      <c r="O130" s="72"/>
      <c r="P130" s="72"/>
    </row>
    <row r="131" spans="1:16" ht="20.85" customHeight="1">
      <c r="A131" s="56" t="s">
        <v>80</v>
      </c>
      <c r="J131" s="131">
        <f>SUM(J128:J130)</f>
        <v>555957470</v>
      </c>
      <c r="K131" s="72"/>
      <c r="L131" s="75">
        <f>SUM(L128:L130)</f>
        <v>559302134</v>
      </c>
      <c r="M131" s="72"/>
      <c r="N131" s="131">
        <f>SUM(N128:N130)</f>
        <v>583596497</v>
      </c>
      <c r="O131" s="72"/>
      <c r="P131" s="75">
        <f>SUM(P128:P130)</f>
        <v>581763010</v>
      </c>
    </row>
    <row r="132" spans="1:16" ht="6" customHeight="1">
      <c r="E132" s="71"/>
      <c r="J132" s="128"/>
      <c r="K132" s="72"/>
      <c r="L132" s="72"/>
      <c r="M132" s="72"/>
      <c r="N132" s="128"/>
      <c r="O132" s="72"/>
      <c r="P132" s="72"/>
    </row>
    <row r="133" spans="1:16" ht="20.85" customHeight="1" thickBot="1">
      <c r="A133" s="56" t="s">
        <v>81</v>
      </c>
      <c r="J133" s="132">
        <f>SUM(J89+J131)</f>
        <v>1802795180</v>
      </c>
      <c r="K133" s="72"/>
      <c r="L133" s="84">
        <f>SUM(L89+L131)</f>
        <v>1801129253</v>
      </c>
      <c r="M133" s="72"/>
      <c r="N133" s="132">
        <f>SUM(N89+N131)</f>
        <v>1659480605</v>
      </c>
      <c r="O133" s="72"/>
      <c r="P133" s="84">
        <f>SUM(P89+P131)</f>
        <v>1689010081</v>
      </c>
    </row>
    <row r="134" spans="1:16" ht="21.75" customHeight="1" thickTop="1">
      <c r="A134" s="56"/>
      <c r="J134" s="63"/>
      <c r="K134" s="63"/>
      <c r="L134" s="63"/>
      <c r="M134" s="63"/>
    </row>
    <row r="135" spans="1:16" ht="17.25" customHeight="1">
      <c r="A135" s="56"/>
      <c r="J135" s="63"/>
      <c r="K135" s="63"/>
      <c r="L135" s="63"/>
      <c r="M135" s="63"/>
    </row>
    <row r="136" spans="1:16" ht="17.25" customHeight="1">
      <c r="A136" s="56"/>
      <c r="J136" s="63"/>
      <c r="K136" s="63"/>
      <c r="L136" s="63"/>
      <c r="M136" s="63"/>
    </row>
    <row r="137" spans="1:16" ht="17.25" customHeight="1">
      <c r="A137" s="56"/>
      <c r="J137" s="63"/>
      <c r="K137" s="63"/>
      <c r="L137" s="63"/>
      <c r="M137" s="63"/>
    </row>
    <row r="138" spans="1:16" ht="21.75" customHeight="1">
      <c r="A138" s="56"/>
      <c r="J138" s="63"/>
      <c r="K138" s="63"/>
      <c r="L138" s="63"/>
      <c r="M138" s="63"/>
    </row>
    <row r="139" spans="1:16" ht="21.75" customHeight="1">
      <c r="A139" s="56"/>
      <c r="J139" s="63"/>
      <c r="K139" s="63"/>
      <c r="L139" s="63"/>
      <c r="M139" s="63"/>
    </row>
    <row r="140" spans="1:16" ht="19.5" customHeight="1">
      <c r="A140" s="56"/>
      <c r="J140" s="63"/>
      <c r="K140" s="63"/>
      <c r="L140" s="63"/>
      <c r="M140" s="63"/>
    </row>
    <row r="141" spans="1:16" ht="21" customHeight="1">
      <c r="A141" s="56"/>
      <c r="J141" s="63"/>
      <c r="K141" s="63"/>
      <c r="L141" s="63"/>
      <c r="M141" s="63"/>
    </row>
    <row r="142" spans="1:16" ht="21.75" customHeight="1">
      <c r="A142" s="16" t="s">
        <v>37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ht="13.5" customHeight="1">
      <c r="A143" s="279"/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</row>
    <row r="144" spans="1:16" ht="21.95" customHeight="1">
      <c r="A144" s="15" t="str">
        <f>A96</f>
        <v>หมายเหตุประกอบข้อมูลทางการเงินเป็นส่วนหนึ่งของข้อมูลทางการเงินระหว่างกาลนี้</v>
      </c>
      <c r="B144" s="15"/>
      <c r="C144" s="15"/>
      <c r="D144" s="15"/>
      <c r="E144" s="15"/>
      <c r="F144" s="15"/>
      <c r="G144" s="15"/>
      <c r="H144" s="15"/>
      <c r="I144" s="15"/>
      <c r="J144" s="75"/>
      <c r="K144" s="75"/>
      <c r="L144" s="75"/>
      <c r="M144" s="75"/>
      <c r="N144" s="75"/>
      <c r="O144" s="75"/>
      <c r="P144" s="75"/>
    </row>
  </sheetData>
  <mergeCells count="6">
    <mergeCell ref="J5:L5"/>
    <mergeCell ref="N5:P5"/>
    <mergeCell ref="J55:L55"/>
    <mergeCell ref="N55:P55"/>
    <mergeCell ref="J101:L101"/>
    <mergeCell ref="N101:P101"/>
  </mergeCells>
  <pageMargins left="0.8" right="0.5" top="0.5" bottom="0.6" header="0.49" footer="0.4"/>
  <pageSetup paperSize="9" scale="90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50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FE94-0295-49C2-8E4D-DF0ADA0436D5}">
  <sheetPr>
    <tabColor theme="3" tint="0.39997558519241921"/>
  </sheetPr>
  <dimension ref="A1:P63"/>
  <sheetViews>
    <sheetView topLeftCell="A11" zoomScale="115" zoomScaleNormal="115" zoomScaleSheetLayoutView="85" zoomScalePageLayoutView="80" workbookViewId="0">
      <selection activeCell="G26" sqref="G26"/>
    </sheetView>
  </sheetViews>
  <sheetFormatPr defaultRowHeight="21.75" customHeight="1"/>
  <cols>
    <col min="1" max="6" width="1.7109375" style="54" customWidth="1"/>
    <col min="7" max="7" width="41.85546875" style="54" customWidth="1"/>
    <col min="8" max="8" width="8.85546875" style="18" customWidth="1"/>
    <col min="9" max="9" width="0.85546875" style="18" customWidth="1"/>
    <col min="10" max="10" width="12.7109375" style="18" customWidth="1"/>
    <col min="11" max="11" width="0.85546875" style="18" customWidth="1"/>
    <col min="12" max="12" width="12.7109375" style="18" customWidth="1"/>
    <col min="13" max="13" width="0.85546875" style="18" customWidth="1"/>
    <col min="14" max="14" width="12.7109375" style="20" customWidth="1"/>
    <col min="15" max="15" width="0.85546875" style="22" customWidth="1"/>
    <col min="16" max="16" width="12.7109375" style="20" customWidth="1"/>
    <col min="17" max="68" width="9.140625" style="54"/>
    <col min="69" max="74" width="1.7109375" style="54" customWidth="1"/>
    <col min="75" max="75" width="31.85546875" style="54" customWidth="1"/>
    <col min="76" max="76" width="8.140625" style="54" customWidth="1"/>
    <col min="77" max="77" width="0.7109375" style="54" customWidth="1"/>
    <col min="78" max="78" width="12.140625" style="54" customWidth="1"/>
    <col min="79" max="79" width="0.7109375" style="54" customWidth="1"/>
    <col min="80" max="80" width="12.140625" style="54" customWidth="1"/>
    <col min="81" max="81" width="0.7109375" style="54" customWidth="1"/>
    <col min="82" max="82" width="12.140625" style="54" customWidth="1"/>
    <col min="83" max="83" width="0.7109375" style="54" customWidth="1"/>
    <col min="84" max="84" width="13.140625" style="54" customWidth="1"/>
    <col min="85" max="324" width="9.140625" style="54"/>
    <col min="325" max="330" width="1.7109375" style="54" customWidth="1"/>
    <col min="331" max="331" width="31.85546875" style="54" customWidth="1"/>
    <col min="332" max="332" width="8.140625" style="54" customWidth="1"/>
    <col min="333" max="333" width="0.7109375" style="54" customWidth="1"/>
    <col min="334" max="334" width="12.140625" style="54" customWidth="1"/>
    <col min="335" max="335" width="0.7109375" style="54" customWidth="1"/>
    <col min="336" max="336" width="12.140625" style="54" customWidth="1"/>
    <col min="337" max="337" width="0.7109375" style="54" customWidth="1"/>
    <col min="338" max="338" width="12.140625" style="54" customWidth="1"/>
    <col min="339" max="339" width="0.7109375" style="54" customWidth="1"/>
    <col min="340" max="340" width="13.140625" style="54" customWidth="1"/>
    <col min="341" max="580" width="9.140625" style="54"/>
    <col min="581" max="586" width="1.7109375" style="54" customWidth="1"/>
    <col min="587" max="587" width="31.85546875" style="54" customWidth="1"/>
    <col min="588" max="588" width="8.140625" style="54" customWidth="1"/>
    <col min="589" max="589" width="0.7109375" style="54" customWidth="1"/>
    <col min="590" max="590" width="12.140625" style="54" customWidth="1"/>
    <col min="591" max="591" width="0.7109375" style="54" customWidth="1"/>
    <col min="592" max="592" width="12.140625" style="54" customWidth="1"/>
    <col min="593" max="593" width="0.7109375" style="54" customWidth="1"/>
    <col min="594" max="594" width="12.140625" style="54" customWidth="1"/>
    <col min="595" max="595" width="0.7109375" style="54" customWidth="1"/>
    <col min="596" max="596" width="13.140625" style="54" customWidth="1"/>
    <col min="597" max="836" width="9.140625" style="54"/>
    <col min="837" max="842" width="1.7109375" style="54" customWidth="1"/>
    <col min="843" max="843" width="31.85546875" style="54" customWidth="1"/>
    <col min="844" max="844" width="8.140625" style="54" customWidth="1"/>
    <col min="845" max="845" width="0.7109375" style="54" customWidth="1"/>
    <col min="846" max="846" width="12.140625" style="54" customWidth="1"/>
    <col min="847" max="847" width="0.7109375" style="54" customWidth="1"/>
    <col min="848" max="848" width="12.140625" style="54" customWidth="1"/>
    <col min="849" max="849" width="0.7109375" style="54" customWidth="1"/>
    <col min="850" max="850" width="12.140625" style="54" customWidth="1"/>
    <col min="851" max="851" width="0.7109375" style="54" customWidth="1"/>
    <col min="852" max="852" width="13.140625" style="54" customWidth="1"/>
    <col min="853" max="1092" width="9.140625" style="54"/>
    <col min="1093" max="1098" width="1.7109375" style="54" customWidth="1"/>
    <col min="1099" max="1099" width="31.85546875" style="54" customWidth="1"/>
    <col min="1100" max="1100" width="8.140625" style="54" customWidth="1"/>
    <col min="1101" max="1101" width="0.7109375" style="54" customWidth="1"/>
    <col min="1102" max="1102" width="12.140625" style="54" customWidth="1"/>
    <col min="1103" max="1103" width="0.7109375" style="54" customWidth="1"/>
    <col min="1104" max="1104" width="12.140625" style="54" customWidth="1"/>
    <col min="1105" max="1105" width="0.7109375" style="54" customWidth="1"/>
    <col min="1106" max="1106" width="12.140625" style="54" customWidth="1"/>
    <col min="1107" max="1107" width="0.7109375" style="54" customWidth="1"/>
    <col min="1108" max="1108" width="13.140625" style="54" customWidth="1"/>
    <col min="1109" max="1348" width="9.140625" style="54"/>
    <col min="1349" max="1354" width="1.7109375" style="54" customWidth="1"/>
    <col min="1355" max="1355" width="31.85546875" style="54" customWidth="1"/>
    <col min="1356" max="1356" width="8.140625" style="54" customWidth="1"/>
    <col min="1357" max="1357" width="0.7109375" style="54" customWidth="1"/>
    <col min="1358" max="1358" width="12.140625" style="54" customWidth="1"/>
    <col min="1359" max="1359" width="0.7109375" style="54" customWidth="1"/>
    <col min="1360" max="1360" width="12.140625" style="54" customWidth="1"/>
    <col min="1361" max="1361" width="0.7109375" style="54" customWidth="1"/>
    <col min="1362" max="1362" width="12.140625" style="54" customWidth="1"/>
    <col min="1363" max="1363" width="0.7109375" style="54" customWidth="1"/>
    <col min="1364" max="1364" width="13.140625" style="54" customWidth="1"/>
    <col min="1365" max="1604" width="9.140625" style="54"/>
    <col min="1605" max="1610" width="1.7109375" style="54" customWidth="1"/>
    <col min="1611" max="1611" width="31.85546875" style="54" customWidth="1"/>
    <col min="1612" max="1612" width="8.140625" style="54" customWidth="1"/>
    <col min="1613" max="1613" width="0.7109375" style="54" customWidth="1"/>
    <col min="1614" max="1614" width="12.140625" style="54" customWidth="1"/>
    <col min="1615" max="1615" width="0.7109375" style="54" customWidth="1"/>
    <col min="1616" max="1616" width="12.140625" style="54" customWidth="1"/>
    <col min="1617" max="1617" width="0.7109375" style="54" customWidth="1"/>
    <col min="1618" max="1618" width="12.140625" style="54" customWidth="1"/>
    <col min="1619" max="1619" width="0.7109375" style="54" customWidth="1"/>
    <col min="1620" max="1620" width="13.140625" style="54" customWidth="1"/>
    <col min="1621" max="1860" width="9.140625" style="54"/>
    <col min="1861" max="1866" width="1.7109375" style="54" customWidth="1"/>
    <col min="1867" max="1867" width="31.85546875" style="54" customWidth="1"/>
    <col min="1868" max="1868" width="8.140625" style="54" customWidth="1"/>
    <col min="1869" max="1869" width="0.7109375" style="54" customWidth="1"/>
    <col min="1870" max="1870" width="12.140625" style="54" customWidth="1"/>
    <col min="1871" max="1871" width="0.7109375" style="54" customWidth="1"/>
    <col min="1872" max="1872" width="12.140625" style="54" customWidth="1"/>
    <col min="1873" max="1873" width="0.7109375" style="54" customWidth="1"/>
    <col min="1874" max="1874" width="12.140625" style="54" customWidth="1"/>
    <col min="1875" max="1875" width="0.7109375" style="54" customWidth="1"/>
    <col min="1876" max="1876" width="13.140625" style="54" customWidth="1"/>
    <col min="1877" max="2116" width="9.140625" style="54"/>
    <col min="2117" max="2122" width="1.7109375" style="54" customWidth="1"/>
    <col min="2123" max="2123" width="31.85546875" style="54" customWidth="1"/>
    <col min="2124" max="2124" width="8.140625" style="54" customWidth="1"/>
    <col min="2125" max="2125" width="0.7109375" style="54" customWidth="1"/>
    <col min="2126" max="2126" width="12.140625" style="54" customWidth="1"/>
    <col min="2127" max="2127" width="0.7109375" style="54" customWidth="1"/>
    <col min="2128" max="2128" width="12.140625" style="54" customWidth="1"/>
    <col min="2129" max="2129" width="0.7109375" style="54" customWidth="1"/>
    <col min="2130" max="2130" width="12.140625" style="54" customWidth="1"/>
    <col min="2131" max="2131" width="0.7109375" style="54" customWidth="1"/>
    <col min="2132" max="2132" width="13.140625" style="54" customWidth="1"/>
    <col min="2133" max="2372" width="9.140625" style="54"/>
    <col min="2373" max="2378" width="1.7109375" style="54" customWidth="1"/>
    <col min="2379" max="2379" width="31.85546875" style="54" customWidth="1"/>
    <col min="2380" max="2380" width="8.140625" style="54" customWidth="1"/>
    <col min="2381" max="2381" width="0.7109375" style="54" customWidth="1"/>
    <col min="2382" max="2382" width="12.140625" style="54" customWidth="1"/>
    <col min="2383" max="2383" width="0.7109375" style="54" customWidth="1"/>
    <col min="2384" max="2384" width="12.140625" style="54" customWidth="1"/>
    <col min="2385" max="2385" width="0.7109375" style="54" customWidth="1"/>
    <col min="2386" max="2386" width="12.140625" style="54" customWidth="1"/>
    <col min="2387" max="2387" width="0.7109375" style="54" customWidth="1"/>
    <col min="2388" max="2388" width="13.140625" style="54" customWidth="1"/>
    <col min="2389" max="2628" width="9.140625" style="54"/>
    <col min="2629" max="2634" width="1.7109375" style="54" customWidth="1"/>
    <col min="2635" max="2635" width="31.85546875" style="54" customWidth="1"/>
    <col min="2636" max="2636" width="8.140625" style="54" customWidth="1"/>
    <col min="2637" max="2637" width="0.7109375" style="54" customWidth="1"/>
    <col min="2638" max="2638" width="12.140625" style="54" customWidth="1"/>
    <col min="2639" max="2639" width="0.7109375" style="54" customWidth="1"/>
    <col min="2640" max="2640" width="12.140625" style="54" customWidth="1"/>
    <col min="2641" max="2641" width="0.7109375" style="54" customWidth="1"/>
    <col min="2642" max="2642" width="12.140625" style="54" customWidth="1"/>
    <col min="2643" max="2643" width="0.7109375" style="54" customWidth="1"/>
    <col min="2644" max="2644" width="13.140625" style="54" customWidth="1"/>
    <col min="2645" max="2884" width="9.140625" style="54"/>
    <col min="2885" max="2890" width="1.7109375" style="54" customWidth="1"/>
    <col min="2891" max="2891" width="31.85546875" style="54" customWidth="1"/>
    <col min="2892" max="2892" width="8.140625" style="54" customWidth="1"/>
    <col min="2893" max="2893" width="0.7109375" style="54" customWidth="1"/>
    <col min="2894" max="2894" width="12.140625" style="54" customWidth="1"/>
    <col min="2895" max="2895" width="0.7109375" style="54" customWidth="1"/>
    <col min="2896" max="2896" width="12.140625" style="54" customWidth="1"/>
    <col min="2897" max="2897" width="0.7109375" style="54" customWidth="1"/>
    <col min="2898" max="2898" width="12.140625" style="54" customWidth="1"/>
    <col min="2899" max="2899" width="0.7109375" style="54" customWidth="1"/>
    <col min="2900" max="2900" width="13.140625" style="54" customWidth="1"/>
    <col min="2901" max="3140" width="9.140625" style="54"/>
    <col min="3141" max="3146" width="1.7109375" style="54" customWidth="1"/>
    <col min="3147" max="3147" width="31.85546875" style="54" customWidth="1"/>
    <col min="3148" max="3148" width="8.140625" style="54" customWidth="1"/>
    <col min="3149" max="3149" width="0.7109375" style="54" customWidth="1"/>
    <col min="3150" max="3150" width="12.140625" style="54" customWidth="1"/>
    <col min="3151" max="3151" width="0.7109375" style="54" customWidth="1"/>
    <col min="3152" max="3152" width="12.140625" style="54" customWidth="1"/>
    <col min="3153" max="3153" width="0.7109375" style="54" customWidth="1"/>
    <col min="3154" max="3154" width="12.140625" style="54" customWidth="1"/>
    <col min="3155" max="3155" width="0.7109375" style="54" customWidth="1"/>
    <col min="3156" max="3156" width="13.140625" style="54" customWidth="1"/>
    <col min="3157" max="3396" width="9.140625" style="54"/>
    <col min="3397" max="3402" width="1.7109375" style="54" customWidth="1"/>
    <col min="3403" max="3403" width="31.85546875" style="54" customWidth="1"/>
    <col min="3404" max="3404" width="8.140625" style="54" customWidth="1"/>
    <col min="3405" max="3405" width="0.7109375" style="54" customWidth="1"/>
    <col min="3406" max="3406" width="12.140625" style="54" customWidth="1"/>
    <col min="3407" max="3407" width="0.7109375" style="54" customWidth="1"/>
    <col min="3408" max="3408" width="12.140625" style="54" customWidth="1"/>
    <col min="3409" max="3409" width="0.7109375" style="54" customWidth="1"/>
    <col min="3410" max="3410" width="12.140625" style="54" customWidth="1"/>
    <col min="3411" max="3411" width="0.7109375" style="54" customWidth="1"/>
    <col min="3412" max="3412" width="13.140625" style="54" customWidth="1"/>
    <col min="3413" max="3652" width="9.140625" style="54"/>
    <col min="3653" max="3658" width="1.7109375" style="54" customWidth="1"/>
    <col min="3659" max="3659" width="31.85546875" style="54" customWidth="1"/>
    <col min="3660" max="3660" width="8.140625" style="54" customWidth="1"/>
    <col min="3661" max="3661" width="0.7109375" style="54" customWidth="1"/>
    <col min="3662" max="3662" width="12.140625" style="54" customWidth="1"/>
    <col min="3663" max="3663" width="0.7109375" style="54" customWidth="1"/>
    <col min="3664" max="3664" width="12.140625" style="54" customWidth="1"/>
    <col min="3665" max="3665" width="0.7109375" style="54" customWidth="1"/>
    <col min="3666" max="3666" width="12.140625" style="54" customWidth="1"/>
    <col min="3667" max="3667" width="0.7109375" style="54" customWidth="1"/>
    <col min="3668" max="3668" width="13.140625" style="54" customWidth="1"/>
    <col min="3669" max="3908" width="9.140625" style="54"/>
    <col min="3909" max="3914" width="1.7109375" style="54" customWidth="1"/>
    <col min="3915" max="3915" width="31.85546875" style="54" customWidth="1"/>
    <col min="3916" max="3916" width="8.140625" style="54" customWidth="1"/>
    <col min="3917" max="3917" width="0.7109375" style="54" customWidth="1"/>
    <col min="3918" max="3918" width="12.140625" style="54" customWidth="1"/>
    <col min="3919" max="3919" width="0.7109375" style="54" customWidth="1"/>
    <col min="3920" max="3920" width="12.140625" style="54" customWidth="1"/>
    <col min="3921" max="3921" width="0.7109375" style="54" customWidth="1"/>
    <col min="3922" max="3922" width="12.140625" style="54" customWidth="1"/>
    <col min="3923" max="3923" width="0.7109375" style="54" customWidth="1"/>
    <col min="3924" max="3924" width="13.140625" style="54" customWidth="1"/>
    <col min="3925" max="4164" width="9.140625" style="54"/>
    <col min="4165" max="4170" width="1.7109375" style="54" customWidth="1"/>
    <col min="4171" max="4171" width="31.85546875" style="54" customWidth="1"/>
    <col min="4172" max="4172" width="8.140625" style="54" customWidth="1"/>
    <col min="4173" max="4173" width="0.7109375" style="54" customWidth="1"/>
    <col min="4174" max="4174" width="12.140625" style="54" customWidth="1"/>
    <col min="4175" max="4175" width="0.7109375" style="54" customWidth="1"/>
    <col min="4176" max="4176" width="12.140625" style="54" customWidth="1"/>
    <col min="4177" max="4177" width="0.7109375" style="54" customWidth="1"/>
    <col min="4178" max="4178" width="12.140625" style="54" customWidth="1"/>
    <col min="4179" max="4179" width="0.7109375" style="54" customWidth="1"/>
    <col min="4180" max="4180" width="13.140625" style="54" customWidth="1"/>
    <col min="4181" max="4420" width="9.140625" style="54"/>
    <col min="4421" max="4426" width="1.7109375" style="54" customWidth="1"/>
    <col min="4427" max="4427" width="31.85546875" style="54" customWidth="1"/>
    <col min="4428" max="4428" width="8.140625" style="54" customWidth="1"/>
    <col min="4429" max="4429" width="0.7109375" style="54" customWidth="1"/>
    <col min="4430" max="4430" width="12.140625" style="54" customWidth="1"/>
    <col min="4431" max="4431" width="0.7109375" style="54" customWidth="1"/>
    <col min="4432" max="4432" width="12.140625" style="54" customWidth="1"/>
    <col min="4433" max="4433" width="0.7109375" style="54" customWidth="1"/>
    <col min="4434" max="4434" width="12.140625" style="54" customWidth="1"/>
    <col min="4435" max="4435" width="0.7109375" style="54" customWidth="1"/>
    <col min="4436" max="4436" width="13.140625" style="54" customWidth="1"/>
    <col min="4437" max="4676" width="9.140625" style="54"/>
    <col min="4677" max="4682" width="1.7109375" style="54" customWidth="1"/>
    <col min="4683" max="4683" width="31.85546875" style="54" customWidth="1"/>
    <col min="4684" max="4684" width="8.140625" style="54" customWidth="1"/>
    <col min="4685" max="4685" width="0.7109375" style="54" customWidth="1"/>
    <col min="4686" max="4686" width="12.140625" style="54" customWidth="1"/>
    <col min="4687" max="4687" width="0.7109375" style="54" customWidth="1"/>
    <col min="4688" max="4688" width="12.140625" style="54" customWidth="1"/>
    <col min="4689" max="4689" width="0.7109375" style="54" customWidth="1"/>
    <col min="4690" max="4690" width="12.140625" style="54" customWidth="1"/>
    <col min="4691" max="4691" width="0.7109375" style="54" customWidth="1"/>
    <col min="4692" max="4692" width="13.140625" style="54" customWidth="1"/>
    <col min="4693" max="4932" width="9.140625" style="54"/>
    <col min="4933" max="4938" width="1.7109375" style="54" customWidth="1"/>
    <col min="4939" max="4939" width="31.85546875" style="54" customWidth="1"/>
    <col min="4940" max="4940" width="8.140625" style="54" customWidth="1"/>
    <col min="4941" max="4941" width="0.7109375" style="54" customWidth="1"/>
    <col min="4942" max="4942" width="12.140625" style="54" customWidth="1"/>
    <col min="4943" max="4943" width="0.7109375" style="54" customWidth="1"/>
    <col min="4944" max="4944" width="12.140625" style="54" customWidth="1"/>
    <col min="4945" max="4945" width="0.7109375" style="54" customWidth="1"/>
    <col min="4946" max="4946" width="12.140625" style="54" customWidth="1"/>
    <col min="4947" max="4947" width="0.7109375" style="54" customWidth="1"/>
    <col min="4948" max="4948" width="13.140625" style="54" customWidth="1"/>
    <col min="4949" max="5188" width="9.140625" style="54"/>
    <col min="5189" max="5194" width="1.7109375" style="54" customWidth="1"/>
    <col min="5195" max="5195" width="31.85546875" style="54" customWidth="1"/>
    <col min="5196" max="5196" width="8.140625" style="54" customWidth="1"/>
    <col min="5197" max="5197" width="0.7109375" style="54" customWidth="1"/>
    <col min="5198" max="5198" width="12.140625" style="54" customWidth="1"/>
    <col min="5199" max="5199" width="0.7109375" style="54" customWidth="1"/>
    <col min="5200" max="5200" width="12.140625" style="54" customWidth="1"/>
    <col min="5201" max="5201" width="0.7109375" style="54" customWidth="1"/>
    <col min="5202" max="5202" width="12.140625" style="54" customWidth="1"/>
    <col min="5203" max="5203" width="0.7109375" style="54" customWidth="1"/>
    <col min="5204" max="5204" width="13.140625" style="54" customWidth="1"/>
    <col min="5205" max="5444" width="9.140625" style="54"/>
    <col min="5445" max="5450" width="1.7109375" style="54" customWidth="1"/>
    <col min="5451" max="5451" width="31.85546875" style="54" customWidth="1"/>
    <col min="5452" max="5452" width="8.140625" style="54" customWidth="1"/>
    <col min="5453" max="5453" width="0.7109375" style="54" customWidth="1"/>
    <col min="5454" max="5454" width="12.140625" style="54" customWidth="1"/>
    <col min="5455" max="5455" width="0.7109375" style="54" customWidth="1"/>
    <col min="5456" max="5456" width="12.140625" style="54" customWidth="1"/>
    <col min="5457" max="5457" width="0.7109375" style="54" customWidth="1"/>
    <col min="5458" max="5458" width="12.140625" style="54" customWidth="1"/>
    <col min="5459" max="5459" width="0.7109375" style="54" customWidth="1"/>
    <col min="5460" max="5460" width="13.140625" style="54" customWidth="1"/>
    <col min="5461" max="5700" width="9.140625" style="54"/>
    <col min="5701" max="5706" width="1.7109375" style="54" customWidth="1"/>
    <col min="5707" max="5707" width="31.85546875" style="54" customWidth="1"/>
    <col min="5708" max="5708" width="8.140625" style="54" customWidth="1"/>
    <col min="5709" max="5709" width="0.7109375" style="54" customWidth="1"/>
    <col min="5710" max="5710" width="12.140625" style="54" customWidth="1"/>
    <col min="5711" max="5711" width="0.7109375" style="54" customWidth="1"/>
    <col min="5712" max="5712" width="12.140625" style="54" customWidth="1"/>
    <col min="5713" max="5713" width="0.7109375" style="54" customWidth="1"/>
    <col min="5714" max="5714" width="12.140625" style="54" customWidth="1"/>
    <col min="5715" max="5715" width="0.7109375" style="54" customWidth="1"/>
    <col min="5716" max="5716" width="13.140625" style="54" customWidth="1"/>
    <col min="5717" max="5956" width="9.140625" style="54"/>
    <col min="5957" max="5962" width="1.7109375" style="54" customWidth="1"/>
    <col min="5963" max="5963" width="31.85546875" style="54" customWidth="1"/>
    <col min="5964" max="5964" width="8.140625" style="54" customWidth="1"/>
    <col min="5965" max="5965" width="0.7109375" style="54" customWidth="1"/>
    <col min="5966" max="5966" width="12.140625" style="54" customWidth="1"/>
    <col min="5967" max="5967" width="0.7109375" style="54" customWidth="1"/>
    <col min="5968" max="5968" width="12.140625" style="54" customWidth="1"/>
    <col min="5969" max="5969" width="0.7109375" style="54" customWidth="1"/>
    <col min="5970" max="5970" width="12.140625" style="54" customWidth="1"/>
    <col min="5971" max="5971" width="0.7109375" style="54" customWidth="1"/>
    <col min="5972" max="5972" width="13.140625" style="54" customWidth="1"/>
    <col min="5973" max="6212" width="9.140625" style="54"/>
    <col min="6213" max="6218" width="1.7109375" style="54" customWidth="1"/>
    <col min="6219" max="6219" width="31.85546875" style="54" customWidth="1"/>
    <col min="6220" max="6220" width="8.140625" style="54" customWidth="1"/>
    <col min="6221" max="6221" width="0.7109375" style="54" customWidth="1"/>
    <col min="6222" max="6222" width="12.140625" style="54" customWidth="1"/>
    <col min="6223" max="6223" width="0.7109375" style="54" customWidth="1"/>
    <col min="6224" max="6224" width="12.140625" style="54" customWidth="1"/>
    <col min="6225" max="6225" width="0.7109375" style="54" customWidth="1"/>
    <col min="6226" max="6226" width="12.140625" style="54" customWidth="1"/>
    <col min="6227" max="6227" width="0.7109375" style="54" customWidth="1"/>
    <col min="6228" max="6228" width="13.140625" style="54" customWidth="1"/>
    <col min="6229" max="6468" width="9.140625" style="54"/>
    <col min="6469" max="6474" width="1.7109375" style="54" customWidth="1"/>
    <col min="6475" max="6475" width="31.85546875" style="54" customWidth="1"/>
    <col min="6476" max="6476" width="8.140625" style="54" customWidth="1"/>
    <col min="6477" max="6477" width="0.7109375" style="54" customWidth="1"/>
    <col min="6478" max="6478" width="12.140625" style="54" customWidth="1"/>
    <col min="6479" max="6479" width="0.7109375" style="54" customWidth="1"/>
    <col min="6480" max="6480" width="12.140625" style="54" customWidth="1"/>
    <col min="6481" max="6481" width="0.7109375" style="54" customWidth="1"/>
    <col min="6482" max="6482" width="12.140625" style="54" customWidth="1"/>
    <col min="6483" max="6483" width="0.7109375" style="54" customWidth="1"/>
    <col min="6484" max="6484" width="13.140625" style="54" customWidth="1"/>
    <col min="6485" max="6724" width="9.140625" style="54"/>
    <col min="6725" max="6730" width="1.7109375" style="54" customWidth="1"/>
    <col min="6731" max="6731" width="31.85546875" style="54" customWidth="1"/>
    <col min="6732" max="6732" width="8.140625" style="54" customWidth="1"/>
    <col min="6733" max="6733" width="0.7109375" style="54" customWidth="1"/>
    <col min="6734" max="6734" width="12.140625" style="54" customWidth="1"/>
    <col min="6735" max="6735" width="0.7109375" style="54" customWidth="1"/>
    <col min="6736" max="6736" width="12.140625" style="54" customWidth="1"/>
    <col min="6737" max="6737" width="0.7109375" style="54" customWidth="1"/>
    <col min="6738" max="6738" width="12.140625" style="54" customWidth="1"/>
    <col min="6739" max="6739" width="0.7109375" style="54" customWidth="1"/>
    <col min="6740" max="6740" width="13.140625" style="54" customWidth="1"/>
    <col min="6741" max="6980" width="9.140625" style="54"/>
    <col min="6981" max="6986" width="1.7109375" style="54" customWidth="1"/>
    <col min="6987" max="6987" width="31.85546875" style="54" customWidth="1"/>
    <col min="6988" max="6988" width="8.140625" style="54" customWidth="1"/>
    <col min="6989" max="6989" width="0.7109375" style="54" customWidth="1"/>
    <col min="6990" max="6990" width="12.140625" style="54" customWidth="1"/>
    <col min="6991" max="6991" width="0.7109375" style="54" customWidth="1"/>
    <col min="6992" max="6992" width="12.140625" style="54" customWidth="1"/>
    <col min="6993" max="6993" width="0.7109375" style="54" customWidth="1"/>
    <col min="6994" max="6994" width="12.140625" style="54" customWidth="1"/>
    <col min="6995" max="6995" width="0.7109375" style="54" customWidth="1"/>
    <col min="6996" max="6996" width="13.140625" style="54" customWidth="1"/>
    <col min="6997" max="7236" width="9.140625" style="54"/>
    <col min="7237" max="7242" width="1.7109375" style="54" customWidth="1"/>
    <col min="7243" max="7243" width="31.85546875" style="54" customWidth="1"/>
    <col min="7244" max="7244" width="8.140625" style="54" customWidth="1"/>
    <col min="7245" max="7245" width="0.7109375" style="54" customWidth="1"/>
    <col min="7246" max="7246" width="12.140625" style="54" customWidth="1"/>
    <col min="7247" max="7247" width="0.7109375" style="54" customWidth="1"/>
    <col min="7248" max="7248" width="12.140625" style="54" customWidth="1"/>
    <col min="7249" max="7249" width="0.7109375" style="54" customWidth="1"/>
    <col min="7250" max="7250" width="12.140625" style="54" customWidth="1"/>
    <col min="7251" max="7251" width="0.7109375" style="54" customWidth="1"/>
    <col min="7252" max="7252" width="13.140625" style="54" customWidth="1"/>
    <col min="7253" max="7492" width="9.140625" style="54"/>
    <col min="7493" max="7498" width="1.7109375" style="54" customWidth="1"/>
    <col min="7499" max="7499" width="31.85546875" style="54" customWidth="1"/>
    <col min="7500" max="7500" width="8.140625" style="54" customWidth="1"/>
    <col min="7501" max="7501" width="0.7109375" style="54" customWidth="1"/>
    <col min="7502" max="7502" width="12.140625" style="54" customWidth="1"/>
    <col min="7503" max="7503" width="0.7109375" style="54" customWidth="1"/>
    <col min="7504" max="7504" width="12.140625" style="54" customWidth="1"/>
    <col min="7505" max="7505" width="0.7109375" style="54" customWidth="1"/>
    <col min="7506" max="7506" width="12.140625" style="54" customWidth="1"/>
    <col min="7507" max="7507" width="0.7109375" style="54" customWidth="1"/>
    <col min="7508" max="7508" width="13.140625" style="54" customWidth="1"/>
    <col min="7509" max="7748" width="9.140625" style="54"/>
    <col min="7749" max="7754" width="1.7109375" style="54" customWidth="1"/>
    <col min="7755" max="7755" width="31.85546875" style="54" customWidth="1"/>
    <col min="7756" max="7756" width="8.140625" style="54" customWidth="1"/>
    <col min="7757" max="7757" width="0.7109375" style="54" customWidth="1"/>
    <col min="7758" max="7758" width="12.140625" style="54" customWidth="1"/>
    <col min="7759" max="7759" width="0.7109375" style="54" customWidth="1"/>
    <col min="7760" max="7760" width="12.140625" style="54" customWidth="1"/>
    <col min="7761" max="7761" width="0.7109375" style="54" customWidth="1"/>
    <col min="7762" max="7762" width="12.140625" style="54" customWidth="1"/>
    <col min="7763" max="7763" width="0.7109375" style="54" customWidth="1"/>
    <col min="7764" max="7764" width="13.140625" style="54" customWidth="1"/>
    <col min="7765" max="8004" width="9.140625" style="54"/>
    <col min="8005" max="8010" width="1.7109375" style="54" customWidth="1"/>
    <col min="8011" max="8011" width="31.85546875" style="54" customWidth="1"/>
    <col min="8012" max="8012" width="8.140625" style="54" customWidth="1"/>
    <col min="8013" max="8013" width="0.7109375" style="54" customWidth="1"/>
    <col min="8014" max="8014" width="12.140625" style="54" customWidth="1"/>
    <col min="8015" max="8015" width="0.7109375" style="54" customWidth="1"/>
    <col min="8016" max="8016" width="12.140625" style="54" customWidth="1"/>
    <col min="8017" max="8017" width="0.7109375" style="54" customWidth="1"/>
    <col min="8018" max="8018" width="12.140625" style="54" customWidth="1"/>
    <col min="8019" max="8019" width="0.7109375" style="54" customWidth="1"/>
    <col min="8020" max="8020" width="13.140625" style="54" customWidth="1"/>
    <col min="8021" max="8260" width="9.140625" style="54"/>
    <col min="8261" max="8266" width="1.7109375" style="54" customWidth="1"/>
    <col min="8267" max="8267" width="31.85546875" style="54" customWidth="1"/>
    <col min="8268" max="8268" width="8.140625" style="54" customWidth="1"/>
    <col min="8269" max="8269" width="0.7109375" style="54" customWidth="1"/>
    <col min="8270" max="8270" width="12.140625" style="54" customWidth="1"/>
    <col min="8271" max="8271" width="0.7109375" style="54" customWidth="1"/>
    <col min="8272" max="8272" width="12.140625" style="54" customWidth="1"/>
    <col min="8273" max="8273" width="0.7109375" style="54" customWidth="1"/>
    <col min="8274" max="8274" width="12.140625" style="54" customWidth="1"/>
    <col min="8275" max="8275" width="0.7109375" style="54" customWidth="1"/>
    <col min="8276" max="8276" width="13.140625" style="54" customWidth="1"/>
    <col min="8277" max="8516" width="9.140625" style="54"/>
    <col min="8517" max="8522" width="1.7109375" style="54" customWidth="1"/>
    <col min="8523" max="8523" width="31.85546875" style="54" customWidth="1"/>
    <col min="8524" max="8524" width="8.140625" style="54" customWidth="1"/>
    <col min="8525" max="8525" width="0.7109375" style="54" customWidth="1"/>
    <col min="8526" max="8526" width="12.140625" style="54" customWidth="1"/>
    <col min="8527" max="8527" width="0.7109375" style="54" customWidth="1"/>
    <col min="8528" max="8528" width="12.140625" style="54" customWidth="1"/>
    <col min="8529" max="8529" width="0.7109375" style="54" customWidth="1"/>
    <col min="8530" max="8530" width="12.140625" style="54" customWidth="1"/>
    <col min="8531" max="8531" width="0.7109375" style="54" customWidth="1"/>
    <col min="8532" max="8532" width="13.140625" style="54" customWidth="1"/>
    <col min="8533" max="8772" width="9.140625" style="54"/>
    <col min="8773" max="8778" width="1.7109375" style="54" customWidth="1"/>
    <col min="8779" max="8779" width="31.85546875" style="54" customWidth="1"/>
    <col min="8780" max="8780" width="8.140625" style="54" customWidth="1"/>
    <col min="8781" max="8781" width="0.7109375" style="54" customWidth="1"/>
    <col min="8782" max="8782" width="12.140625" style="54" customWidth="1"/>
    <col min="8783" max="8783" width="0.7109375" style="54" customWidth="1"/>
    <col min="8784" max="8784" width="12.140625" style="54" customWidth="1"/>
    <col min="8785" max="8785" width="0.7109375" style="54" customWidth="1"/>
    <col min="8786" max="8786" width="12.140625" style="54" customWidth="1"/>
    <col min="8787" max="8787" width="0.7109375" style="54" customWidth="1"/>
    <col min="8788" max="8788" width="13.140625" style="54" customWidth="1"/>
    <col min="8789" max="9028" width="9.140625" style="54"/>
    <col min="9029" max="9034" width="1.7109375" style="54" customWidth="1"/>
    <col min="9035" max="9035" width="31.85546875" style="54" customWidth="1"/>
    <col min="9036" max="9036" width="8.140625" style="54" customWidth="1"/>
    <col min="9037" max="9037" width="0.7109375" style="54" customWidth="1"/>
    <col min="9038" max="9038" width="12.140625" style="54" customWidth="1"/>
    <col min="9039" max="9039" width="0.7109375" style="54" customWidth="1"/>
    <col min="9040" max="9040" width="12.140625" style="54" customWidth="1"/>
    <col min="9041" max="9041" width="0.7109375" style="54" customWidth="1"/>
    <col min="9042" max="9042" width="12.140625" style="54" customWidth="1"/>
    <col min="9043" max="9043" width="0.7109375" style="54" customWidth="1"/>
    <col min="9044" max="9044" width="13.140625" style="54" customWidth="1"/>
    <col min="9045" max="9284" width="9.140625" style="54"/>
    <col min="9285" max="9290" width="1.7109375" style="54" customWidth="1"/>
    <col min="9291" max="9291" width="31.85546875" style="54" customWidth="1"/>
    <col min="9292" max="9292" width="8.140625" style="54" customWidth="1"/>
    <col min="9293" max="9293" width="0.7109375" style="54" customWidth="1"/>
    <col min="9294" max="9294" width="12.140625" style="54" customWidth="1"/>
    <col min="9295" max="9295" width="0.7109375" style="54" customWidth="1"/>
    <col min="9296" max="9296" width="12.140625" style="54" customWidth="1"/>
    <col min="9297" max="9297" width="0.7109375" style="54" customWidth="1"/>
    <col min="9298" max="9298" width="12.140625" style="54" customWidth="1"/>
    <col min="9299" max="9299" width="0.7109375" style="54" customWidth="1"/>
    <col min="9300" max="9300" width="13.140625" style="54" customWidth="1"/>
    <col min="9301" max="9540" width="9.140625" style="54"/>
    <col min="9541" max="9546" width="1.7109375" style="54" customWidth="1"/>
    <col min="9547" max="9547" width="31.85546875" style="54" customWidth="1"/>
    <col min="9548" max="9548" width="8.140625" style="54" customWidth="1"/>
    <col min="9549" max="9549" width="0.7109375" style="54" customWidth="1"/>
    <col min="9550" max="9550" width="12.140625" style="54" customWidth="1"/>
    <col min="9551" max="9551" width="0.7109375" style="54" customWidth="1"/>
    <col min="9552" max="9552" width="12.140625" style="54" customWidth="1"/>
    <col min="9553" max="9553" width="0.7109375" style="54" customWidth="1"/>
    <col min="9554" max="9554" width="12.140625" style="54" customWidth="1"/>
    <col min="9555" max="9555" width="0.7109375" style="54" customWidth="1"/>
    <col min="9556" max="9556" width="13.140625" style="54" customWidth="1"/>
    <col min="9557" max="9796" width="9.140625" style="54"/>
    <col min="9797" max="9802" width="1.7109375" style="54" customWidth="1"/>
    <col min="9803" max="9803" width="31.85546875" style="54" customWidth="1"/>
    <col min="9804" max="9804" width="8.140625" style="54" customWidth="1"/>
    <col min="9805" max="9805" width="0.7109375" style="54" customWidth="1"/>
    <col min="9806" max="9806" width="12.140625" style="54" customWidth="1"/>
    <col min="9807" max="9807" width="0.7109375" style="54" customWidth="1"/>
    <col min="9808" max="9808" width="12.140625" style="54" customWidth="1"/>
    <col min="9809" max="9809" width="0.7109375" style="54" customWidth="1"/>
    <col min="9810" max="9810" width="12.140625" style="54" customWidth="1"/>
    <col min="9811" max="9811" width="0.7109375" style="54" customWidth="1"/>
    <col min="9812" max="9812" width="13.140625" style="54" customWidth="1"/>
    <col min="9813" max="10052" width="9.140625" style="54"/>
    <col min="10053" max="10058" width="1.7109375" style="54" customWidth="1"/>
    <col min="10059" max="10059" width="31.85546875" style="54" customWidth="1"/>
    <col min="10060" max="10060" width="8.140625" style="54" customWidth="1"/>
    <col min="10061" max="10061" width="0.7109375" style="54" customWidth="1"/>
    <col min="10062" max="10062" width="12.140625" style="54" customWidth="1"/>
    <col min="10063" max="10063" width="0.7109375" style="54" customWidth="1"/>
    <col min="10064" max="10064" width="12.140625" style="54" customWidth="1"/>
    <col min="10065" max="10065" width="0.7109375" style="54" customWidth="1"/>
    <col min="10066" max="10066" width="12.140625" style="54" customWidth="1"/>
    <col min="10067" max="10067" width="0.7109375" style="54" customWidth="1"/>
    <col min="10068" max="10068" width="13.140625" style="54" customWidth="1"/>
    <col min="10069" max="10308" width="9.140625" style="54"/>
    <col min="10309" max="10314" width="1.7109375" style="54" customWidth="1"/>
    <col min="10315" max="10315" width="31.85546875" style="54" customWidth="1"/>
    <col min="10316" max="10316" width="8.140625" style="54" customWidth="1"/>
    <col min="10317" max="10317" width="0.7109375" style="54" customWidth="1"/>
    <col min="10318" max="10318" width="12.140625" style="54" customWidth="1"/>
    <col min="10319" max="10319" width="0.7109375" style="54" customWidth="1"/>
    <col min="10320" max="10320" width="12.140625" style="54" customWidth="1"/>
    <col min="10321" max="10321" width="0.7109375" style="54" customWidth="1"/>
    <col min="10322" max="10322" width="12.140625" style="54" customWidth="1"/>
    <col min="10323" max="10323" width="0.7109375" style="54" customWidth="1"/>
    <col min="10324" max="10324" width="13.140625" style="54" customWidth="1"/>
    <col min="10325" max="10564" width="9.140625" style="54"/>
    <col min="10565" max="10570" width="1.7109375" style="54" customWidth="1"/>
    <col min="10571" max="10571" width="31.85546875" style="54" customWidth="1"/>
    <col min="10572" max="10572" width="8.140625" style="54" customWidth="1"/>
    <col min="10573" max="10573" width="0.7109375" style="54" customWidth="1"/>
    <col min="10574" max="10574" width="12.140625" style="54" customWidth="1"/>
    <col min="10575" max="10575" width="0.7109375" style="54" customWidth="1"/>
    <col min="10576" max="10576" width="12.140625" style="54" customWidth="1"/>
    <col min="10577" max="10577" width="0.7109375" style="54" customWidth="1"/>
    <col min="10578" max="10578" width="12.140625" style="54" customWidth="1"/>
    <col min="10579" max="10579" width="0.7109375" style="54" customWidth="1"/>
    <col min="10580" max="10580" width="13.140625" style="54" customWidth="1"/>
    <col min="10581" max="10820" width="9.140625" style="54"/>
    <col min="10821" max="10826" width="1.7109375" style="54" customWidth="1"/>
    <col min="10827" max="10827" width="31.85546875" style="54" customWidth="1"/>
    <col min="10828" max="10828" width="8.140625" style="54" customWidth="1"/>
    <col min="10829" max="10829" width="0.7109375" style="54" customWidth="1"/>
    <col min="10830" max="10830" width="12.140625" style="54" customWidth="1"/>
    <col min="10831" max="10831" width="0.7109375" style="54" customWidth="1"/>
    <col min="10832" max="10832" width="12.140625" style="54" customWidth="1"/>
    <col min="10833" max="10833" width="0.7109375" style="54" customWidth="1"/>
    <col min="10834" max="10834" width="12.140625" style="54" customWidth="1"/>
    <col min="10835" max="10835" width="0.7109375" style="54" customWidth="1"/>
    <col min="10836" max="10836" width="13.140625" style="54" customWidth="1"/>
    <col min="10837" max="11076" width="9.140625" style="54"/>
    <col min="11077" max="11082" width="1.7109375" style="54" customWidth="1"/>
    <col min="11083" max="11083" width="31.85546875" style="54" customWidth="1"/>
    <col min="11084" max="11084" width="8.140625" style="54" customWidth="1"/>
    <col min="11085" max="11085" width="0.7109375" style="54" customWidth="1"/>
    <col min="11086" max="11086" width="12.140625" style="54" customWidth="1"/>
    <col min="11087" max="11087" width="0.7109375" style="54" customWidth="1"/>
    <col min="11088" max="11088" width="12.140625" style="54" customWidth="1"/>
    <col min="11089" max="11089" width="0.7109375" style="54" customWidth="1"/>
    <col min="11090" max="11090" width="12.140625" style="54" customWidth="1"/>
    <col min="11091" max="11091" width="0.7109375" style="54" customWidth="1"/>
    <col min="11092" max="11092" width="13.140625" style="54" customWidth="1"/>
    <col min="11093" max="11332" width="9.140625" style="54"/>
    <col min="11333" max="11338" width="1.7109375" style="54" customWidth="1"/>
    <col min="11339" max="11339" width="31.85546875" style="54" customWidth="1"/>
    <col min="11340" max="11340" width="8.140625" style="54" customWidth="1"/>
    <col min="11341" max="11341" width="0.7109375" style="54" customWidth="1"/>
    <col min="11342" max="11342" width="12.140625" style="54" customWidth="1"/>
    <col min="11343" max="11343" width="0.7109375" style="54" customWidth="1"/>
    <col min="11344" max="11344" width="12.140625" style="54" customWidth="1"/>
    <col min="11345" max="11345" width="0.7109375" style="54" customWidth="1"/>
    <col min="11346" max="11346" width="12.140625" style="54" customWidth="1"/>
    <col min="11347" max="11347" width="0.7109375" style="54" customWidth="1"/>
    <col min="11348" max="11348" width="13.140625" style="54" customWidth="1"/>
    <col min="11349" max="11588" width="9.140625" style="54"/>
    <col min="11589" max="11594" width="1.7109375" style="54" customWidth="1"/>
    <col min="11595" max="11595" width="31.85546875" style="54" customWidth="1"/>
    <col min="11596" max="11596" width="8.140625" style="54" customWidth="1"/>
    <col min="11597" max="11597" width="0.7109375" style="54" customWidth="1"/>
    <col min="11598" max="11598" width="12.140625" style="54" customWidth="1"/>
    <col min="11599" max="11599" width="0.7109375" style="54" customWidth="1"/>
    <col min="11600" max="11600" width="12.140625" style="54" customWidth="1"/>
    <col min="11601" max="11601" width="0.7109375" style="54" customWidth="1"/>
    <col min="11602" max="11602" width="12.140625" style="54" customWidth="1"/>
    <col min="11603" max="11603" width="0.7109375" style="54" customWidth="1"/>
    <col min="11604" max="11604" width="13.140625" style="54" customWidth="1"/>
    <col min="11605" max="11844" width="9.140625" style="54"/>
    <col min="11845" max="11850" width="1.7109375" style="54" customWidth="1"/>
    <col min="11851" max="11851" width="31.85546875" style="54" customWidth="1"/>
    <col min="11852" max="11852" width="8.140625" style="54" customWidth="1"/>
    <col min="11853" max="11853" width="0.7109375" style="54" customWidth="1"/>
    <col min="11854" max="11854" width="12.140625" style="54" customWidth="1"/>
    <col min="11855" max="11855" width="0.7109375" style="54" customWidth="1"/>
    <col min="11856" max="11856" width="12.140625" style="54" customWidth="1"/>
    <col min="11857" max="11857" width="0.7109375" style="54" customWidth="1"/>
    <col min="11858" max="11858" width="12.140625" style="54" customWidth="1"/>
    <col min="11859" max="11859" width="0.7109375" style="54" customWidth="1"/>
    <col min="11860" max="11860" width="13.140625" style="54" customWidth="1"/>
    <col min="11861" max="12100" width="9.140625" style="54"/>
    <col min="12101" max="12106" width="1.7109375" style="54" customWidth="1"/>
    <col min="12107" max="12107" width="31.85546875" style="54" customWidth="1"/>
    <col min="12108" max="12108" width="8.140625" style="54" customWidth="1"/>
    <col min="12109" max="12109" width="0.7109375" style="54" customWidth="1"/>
    <col min="12110" max="12110" width="12.140625" style="54" customWidth="1"/>
    <col min="12111" max="12111" width="0.7109375" style="54" customWidth="1"/>
    <col min="12112" max="12112" width="12.140625" style="54" customWidth="1"/>
    <col min="12113" max="12113" width="0.7109375" style="54" customWidth="1"/>
    <col min="12114" max="12114" width="12.140625" style="54" customWidth="1"/>
    <col min="12115" max="12115" width="0.7109375" style="54" customWidth="1"/>
    <col min="12116" max="12116" width="13.140625" style="54" customWidth="1"/>
    <col min="12117" max="12356" width="9.140625" style="54"/>
    <col min="12357" max="12362" width="1.7109375" style="54" customWidth="1"/>
    <col min="12363" max="12363" width="31.85546875" style="54" customWidth="1"/>
    <col min="12364" max="12364" width="8.140625" style="54" customWidth="1"/>
    <col min="12365" max="12365" width="0.7109375" style="54" customWidth="1"/>
    <col min="12366" max="12366" width="12.140625" style="54" customWidth="1"/>
    <col min="12367" max="12367" width="0.7109375" style="54" customWidth="1"/>
    <col min="12368" max="12368" width="12.140625" style="54" customWidth="1"/>
    <col min="12369" max="12369" width="0.7109375" style="54" customWidth="1"/>
    <col min="12370" max="12370" width="12.140625" style="54" customWidth="1"/>
    <col min="12371" max="12371" width="0.7109375" style="54" customWidth="1"/>
    <col min="12372" max="12372" width="13.140625" style="54" customWidth="1"/>
    <col min="12373" max="12612" width="9.140625" style="54"/>
    <col min="12613" max="12618" width="1.7109375" style="54" customWidth="1"/>
    <col min="12619" max="12619" width="31.85546875" style="54" customWidth="1"/>
    <col min="12620" max="12620" width="8.140625" style="54" customWidth="1"/>
    <col min="12621" max="12621" width="0.7109375" style="54" customWidth="1"/>
    <col min="12622" max="12622" width="12.140625" style="54" customWidth="1"/>
    <col min="12623" max="12623" width="0.7109375" style="54" customWidth="1"/>
    <col min="12624" max="12624" width="12.140625" style="54" customWidth="1"/>
    <col min="12625" max="12625" width="0.7109375" style="54" customWidth="1"/>
    <col min="12626" max="12626" width="12.140625" style="54" customWidth="1"/>
    <col min="12627" max="12627" width="0.7109375" style="54" customWidth="1"/>
    <col min="12628" max="12628" width="13.140625" style="54" customWidth="1"/>
    <col min="12629" max="12868" width="9.140625" style="54"/>
    <col min="12869" max="12874" width="1.7109375" style="54" customWidth="1"/>
    <col min="12875" max="12875" width="31.85546875" style="54" customWidth="1"/>
    <col min="12876" max="12876" width="8.140625" style="54" customWidth="1"/>
    <col min="12877" max="12877" width="0.7109375" style="54" customWidth="1"/>
    <col min="12878" max="12878" width="12.140625" style="54" customWidth="1"/>
    <col min="12879" max="12879" width="0.7109375" style="54" customWidth="1"/>
    <col min="12880" max="12880" width="12.140625" style="54" customWidth="1"/>
    <col min="12881" max="12881" width="0.7109375" style="54" customWidth="1"/>
    <col min="12882" max="12882" width="12.140625" style="54" customWidth="1"/>
    <col min="12883" max="12883" width="0.7109375" style="54" customWidth="1"/>
    <col min="12884" max="12884" width="13.140625" style="54" customWidth="1"/>
    <col min="12885" max="13124" width="9.140625" style="54"/>
    <col min="13125" max="13130" width="1.7109375" style="54" customWidth="1"/>
    <col min="13131" max="13131" width="31.85546875" style="54" customWidth="1"/>
    <col min="13132" max="13132" width="8.140625" style="54" customWidth="1"/>
    <col min="13133" max="13133" width="0.7109375" style="54" customWidth="1"/>
    <col min="13134" max="13134" width="12.140625" style="54" customWidth="1"/>
    <col min="13135" max="13135" width="0.7109375" style="54" customWidth="1"/>
    <col min="13136" max="13136" width="12.140625" style="54" customWidth="1"/>
    <col min="13137" max="13137" width="0.7109375" style="54" customWidth="1"/>
    <col min="13138" max="13138" width="12.140625" style="54" customWidth="1"/>
    <col min="13139" max="13139" width="0.7109375" style="54" customWidth="1"/>
    <col min="13140" max="13140" width="13.140625" style="54" customWidth="1"/>
    <col min="13141" max="13380" width="9.140625" style="54"/>
    <col min="13381" max="13386" width="1.7109375" style="54" customWidth="1"/>
    <col min="13387" max="13387" width="31.85546875" style="54" customWidth="1"/>
    <col min="13388" max="13388" width="8.140625" style="54" customWidth="1"/>
    <col min="13389" max="13389" width="0.7109375" style="54" customWidth="1"/>
    <col min="13390" max="13390" width="12.140625" style="54" customWidth="1"/>
    <col min="13391" max="13391" width="0.7109375" style="54" customWidth="1"/>
    <col min="13392" max="13392" width="12.140625" style="54" customWidth="1"/>
    <col min="13393" max="13393" width="0.7109375" style="54" customWidth="1"/>
    <col min="13394" max="13394" width="12.140625" style="54" customWidth="1"/>
    <col min="13395" max="13395" width="0.7109375" style="54" customWidth="1"/>
    <col min="13396" max="13396" width="13.140625" style="54" customWidth="1"/>
    <col min="13397" max="13636" width="9.140625" style="54"/>
    <col min="13637" max="13642" width="1.7109375" style="54" customWidth="1"/>
    <col min="13643" max="13643" width="31.85546875" style="54" customWidth="1"/>
    <col min="13644" max="13644" width="8.140625" style="54" customWidth="1"/>
    <col min="13645" max="13645" width="0.7109375" style="54" customWidth="1"/>
    <col min="13646" max="13646" width="12.140625" style="54" customWidth="1"/>
    <col min="13647" max="13647" width="0.7109375" style="54" customWidth="1"/>
    <col min="13648" max="13648" width="12.140625" style="54" customWidth="1"/>
    <col min="13649" max="13649" width="0.7109375" style="54" customWidth="1"/>
    <col min="13650" max="13650" width="12.140625" style="54" customWidth="1"/>
    <col min="13651" max="13651" width="0.7109375" style="54" customWidth="1"/>
    <col min="13652" max="13652" width="13.140625" style="54" customWidth="1"/>
    <col min="13653" max="13892" width="9.140625" style="54"/>
    <col min="13893" max="13898" width="1.7109375" style="54" customWidth="1"/>
    <col min="13899" max="13899" width="31.85546875" style="54" customWidth="1"/>
    <col min="13900" max="13900" width="8.140625" style="54" customWidth="1"/>
    <col min="13901" max="13901" width="0.7109375" style="54" customWidth="1"/>
    <col min="13902" max="13902" width="12.140625" style="54" customWidth="1"/>
    <col min="13903" max="13903" width="0.7109375" style="54" customWidth="1"/>
    <col min="13904" max="13904" width="12.140625" style="54" customWidth="1"/>
    <col min="13905" max="13905" width="0.7109375" style="54" customWidth="1"/>
    <col min="13906" max="13906" width="12.140625" style="54" customWidth="1"/>
    <col min="13907" max="13907" width="0.7109375" style="54" customWidth="1"/>
    <col min="13908" max="13908" width="13.140625" style="54" customWidth="1"/>
    <col min="13909" max="14148" width="9.140625" style="54"/>
    <col min="14149" max="14154" width="1.7109375" style="54" customWidth="1"/>
    <col min="14155" max="14155" width="31.85546875" style="54" customWidth="1"/>
    <col min="14156" max="14156" width="8.140625" style="54" customWidth="1"/>
    <col min="14157" max="14157" width="0.7109375" style="54" customWidth="1"/>
    <col min="14158" max="14158" width="12.140625" style="54" customWidth="1"/>
    <col min="14159" max="14159" width="0.7109375" style="54" customWidth="1"/>
    <col min="14160" max="14160" width="12.140625" style="54" customWidth="1"/>
    <col min="14161" max="14161" width="0.7109375" style="54" customWidth="1"/>
    <col min="14162" max="14162" width="12.140625" style="54" customWidth="1"/>
    <col min="14163" max="14163" width="0.7109375" style="54" customWidth="1"/>
    <col min="14164" max="14164" width="13.140625" style="54" customWidth="1"/>
    <col min="14165" max="14404" width="9.140625" style="54"/>
    <col min="14405" max="14410" width="1.7109375" style="54" customWidth="1"/>
    <col min="14411" max="14411" width="31.85546875" style="54" customWidth="1"/>
    <col min="14412" max="14412" width="8.140625" style="54" customWidth="1"/>
    <col min="14413" max="14413" width="0.7109375" style="54" customWidth="1"/>
    <col min="14414" max="14414" width="12.140625" style="54" customWidth="1"/>
    <col min="14415" max="14415" width="0.7109375" style="54" customWidth="1"/>
    <col min="14416" max="14416" width="12.140625" style="54" customWidth="1"/>
    <col min="14417" max="14417" width="0.7109375" style="54" customWidth="1"/>
    <col min="14418" max="14418" width="12.140625" style="54" customWidth="1"/>
    <col min="14419" max="14419" width="0.7109375" style="54" customWidth="1"/>
    <col min="14420" max="14420" width="13.140625" style="54" customWidth="1"/>
    <col min="14421" max="14660" width="9.140625" style="54"/>
    <col min="14661" max="14666" width="1.7109375" style="54" customWidth="1"/>
    <col min="14667" max="14667" width="31.85546875" style="54" customWidth="1"/>
    <col min="14668" max="14668" width="8.140625" style="54" customWidth="1"/>
    <col min="14669" max="14669" width="0.7109375" style="54" customWidth="1"/>
    <col min="14670" max="14670" width="12.140625" style="54" customWidth="1"/>
    <col min="14671" max="14671" width="0.7109375" style="54" customWidth="1"/>
    <col min="14672" max="14672" width="12.140625" style="54" customWidth="1"/>
    <col min="14673" max="14673" width="0.7109375" style="54" customWidth="1"/>
    <col min="14674" max="14674" width="12.140625" style="54" customWidth="1"/>
    <col min="14675" max="14675" width="0.7109375" style="54" customWidth="1"/>
    <col min="14676" max="14676" width="13.140625" style="54" customWidth="1"/>
    <col min="14677" max="14916" width="9.140625" style="54"/>
    <col min="14917" max="14922" width="1.7109375" style="54" customWidth="1"/>
    <col min="14923" max="14923" width="31.85546875" style="54" customWidth="1"/>
    <col min="14924" max="14924" width="8.140625" style="54" customWidth="1"/>
    <col min="14925" max="14925" width="0.7109375" style="54" customWidth="1"/>
    <col min="14926" max="14926" width="12.140625" style="54" customWidth="1"/>
    <col min="14927" max="14927" width="0.7109375" style="54" customWidth="1"/>
    <col min="14928" max="14928" width="12.140625" style="54" customWidth="1"/>
    <col min="14929" max="14929" width="0.7109375" style="54" customWidth="1"/>
    <col min="14930" max="14930" width="12.140625" style="54" customWidth="1"/>
    <col min="14931" max="14931" width="0.7109375" style="54" customWidth="1"/>
    <col min="14932" max="14932" width="13.140625" style="54" customWidth="1"/>
    <col min="14933" max="15172" width="9.140625" style="54"/>
    <col min="15173" max="15178" width="1.7109375" style="54" customWidth="1"/>
    <col min="15179" max="15179" width="31.85546875" style="54" customWidth="1"/>
    <col min="15180" max="15180" width="8.140625" style="54" customWidth="1"/>
    <col min="15181" max="15181" width="0.7109375" style="54" customWidth="1"/>
    <col min="15182" max="15182" width="12.140625" style="54" customWidth="1"/>
    <col min="15183" max="15183" width="0.7109375" style="54" customWidth="1"/>
    <col min="15184" max="15184" width="12.140625" style="54" customWidth="1"/>
    <col min="15185" max="15185" width="0.7109375" style="54" customWidth="1"/>
    <col min="15186" max="15186" width="12.140625" style="54" customWidth="1"/>
    <col min="15187" max="15187" width="0.7109375" style="54" customWidth="1"/>
    <col min="15188" max="15188" width="13.140625" style="54" customWidth="1"/>
    <col min="15189" max="15428" width="9.140625" style="54"/>
    <col min="15429" max="15434" width="1.7109375" style="54" customWidth="1"/>
    <col min="15435" max="15435" width="31.85546875" style="54" customWidth="1"/>
    <col min="15436" max="15436" width="8.140625" style="54" customWidth="1"/>
    <col min="15437" max="15437" width="0.7109375" style="54" customWidth="1"/>
    <col min="15438" max="15438" width="12.140625" style="54" customWidth="1"/>
    <col min="15439" max="15439" width="0.7109375" style="54" customWidth="1"/>
    <col min="15440" max="15440" width="12.140625" style="54" customWidth="1"/>
    <col min="15441" max="15441" width="0.7109375" style="54" customWidth="1"/>
    <col min="15442" max="15442" width="12.140625" style="54" customWidth="1"/>
    <col min="15443" max="15443" width="0.7109375" style="54" customWidth="1"/>
    <col min="15444" max="15444" width="13.140625" style="54" customWidth="1"/>
    <col min="15445" max="15684" width="9.140625" style="54"/>
    <col min="15685" max="15690" width="1.7109375" style="54" customWidth="1"/>
    <col min="15691" max="15691" width="31.85546875" style="54" customWidth="1"/>
    <col min="15692" max="15692" width="8.140625" style="54" customWidth="1"/>
    <col min="15693" max="15693" width="0.7109375" style="54" customWidth="1"/>
    <col min="15694" max="15694" width="12.140625" style="54" customWidth="1"/>
    <col min="15695" max="15695" width="0.7109375" style="54" customWidth="1"/>
    <col min="15696" max="15696" width="12.140625" style="54" customWidth="1"/>
    <col min="15697" max="15697" width="0.7109375" style="54" customWidth="1"/>
    <col min="15698" max="15698" width="12.140625" style="54" customWidth="1"/>
    <col min="15699" max="15699" width="0.7109375" style="54" customWidth="1"/>
    <col min="15700" max="15700" width="13.140625" style="54" customWidth="1"/>
    <col min="15701" max="15940" width="9.140625" style="54"/>
    <col min="15941" max="15946" width="1.7109375" style="54" customWidth="1"/>
    <col min="15947" max="15947" width="31.85546875" style="54" customWidth="1"/>
    <col min="15948" max="15948" width="8.140625" style="54" customWidth="1"/>
    <col min="15949" max="15949" width="0.7109375" style="54" customWidth="1"/>
    <col min="15950" max="15950" width="12.140625" style="54" customWidth="1"/>
    <col min="15951" max="15951" width="0.7109375" style="54" customWidth="1"/>
    <col min="15952" max="15952" width="12.140625" style="54" customWidth="1"/>
    <col min="15953" max="15953" width="0.7109375" style="54" customWidth="1"/>
    <col min="15954" max="15954" width="12.140625" style="54" customWidth="1"/>
    <col min="15955" max="15955" width="0.7109375" style="54" customWidth="1"/>
    <col min="15956" max="15956" width="13.140625" style="54" customWidth="1"/>
    <col min="15957" max="16196" width="9.140625" style="54"/>
    <col min="16197" max="16203" width="9.140625" style="54" customWidth="1"/>
    <col min="16204" max="16218" width="9.140625" style="54"/>
    <col min="16219" max="16266" width="9.140625" style="54" customWidth="1"/>
    <col min="16267" max="16291" width="9.140625" style="54"/>
    <col min="16292" max="16292" width="9.140625" style="54" customWidth="1"/>
    <col min="16293" max="16384" width="9.140625" style="54"/>
  </cols>
  <sheetData>
    <row r="1" spans="1:16" s="86" customFormat="1" ht="21.75" customHeight="1">
      <c r="A1" s="48" t="str">
        <f>'TH 2-4'!A1</f>
        <v>บริษัท โปรเอ็น คอร์ป จำกัด (มหาชน)</v>
      </c>
      <c r="B1" s="49"/>
      <c r="C1" s="49"/>
      <c r="D1" s="49"/>
      <c r="E1" s="49"/>
      <c r="F1" s="49"/>
      <c r="G1" s="49"/>
      <c r="H1" s="32"/>
      <c r="I1" s="32"/>
      <c r="J1" s="32"/>
      <c r="K1" s="32"/>
      <c r="L1" s="32"/>
      <c r="M1" s="32"/>
      <c r="N1" s="42"/>
      <c r="O1" s="85"/>
      <c r="P1" s="42"/>
    </row>
    <row r="2" spans="1:16" s="86" customFormat="1" ht="21.75" customHeight="1">
      <c r="A2" s="49" t="s">
        <v>82</v>
      </c>
      <c r="B2" s="49"/>
      <c r="C2" s="49"/>
      <c r="D2" s="49"/>
      <c r="E2" s="49"/>
      <c r="F2" s="49"/>
      <c r="G2" s="49"/>
      <c r="H2" s="32"/>
      <c r="I2" s="32"/>
      <c r="J2" s="32"/>
      <c r="K2" s="32"/>
      <c r="L2" s="32"/>
      <c r="M2" s="32"/>
      <c r="N2" s="42"/>
      <c r="O2" s="85"/>
      <c r="P2" s="42"/>
    </row>
    <row r="3" spans="1:16" s="86" customFormat="1" ht="21.75" customHeight="1">
      <c r="A3" s="50" t="s">
        <v>83</v>
      </c>
      <c r="B3" s="87"/>
      <c r="C3" s="87"/>
      <c r="D3" s="87"/>
      <c r="E3" s="87"/>
      <c r="F3" s="87"/>
      <c r="G3" s="87"/>
      <c r="H3" s="33"/>
      <c r="I3" s="33"/>
      <c r="J3" s="33"/>
      <c r="K3" s="33"/>
      <c r="L3" s="33"/>
      <c r="M3" s="33"/>
      <c r="N3" s="36"/>
      <c r="O3" s="88"/>
      <c r="P3" s="36"/>
    </row>
    <row r="4" spans="1:16" ht="18.600000000000001" customHeight="1">
      <c r="A4" s="51"/>
      <c r="B4" s="53"/>
      <c r="C4" s="53"/>
      <c r="D4" s="53"/>
      <c r="E4" s="53"/>
      <c r="F4" s="53"/>
      <c r="G4" s="53"/>
      <c r="H4" s="34"/>
      <c r="I4" s="34"/>
      <c r="J4" s="34"/>
      <c r="K4" s="34"/>
      <c r="L4" s="34"/>
      <c r="M4" s="34"/>
      <c r="N4" s="43"/>
      <c r="O4" s="89"/>
      <c r="P4" s="43"/>
    </row>
    <row r="5" spans="1:16" ht="18.600000000000001" customHeight="1">
      <c r="A5" s="52"/>
      <c r="B5" s="52"/>
      <c r="C5" s="52"/>
      <c r="D5" s="52"/>
      <c r="E5" s="52"/>
      <c r="F5" s="52"/>
      <c r="G5" s="52"/>
      <c r="H5" s="90"/>
      <c r="I5" s="90"/>
      <c r="J5" s="284" t="s">
        <v>3</v>
      </c>
      <c r="K5" s="284"/>
      <c r="L5" s="284"/>
      <c r="M5" s="91"/>
      <c r="N5" s="284" t="s">
        <v>4</v>
      </c>
      <c r="O5" s="284"/>
      <c r="P5" s="284"/>
    </row>
    <row r="6" spans="1:16" ht="18.600000000000001" customHeight="1">
      <c r="A6" s="52"/>
      <c r="B6" s="52"/>
      <c r="C6" s="52"/>
      <c r="D6" s="52"/>
      <c r="E6" s="52"/>
      <c r="F6" s="52"/>
      <c r="G6" s="52"/>
      <c r="H6" s="90"/>
      <c r="I6" s="90"/>
      <c r="J6" s="35" t="s">
        <v>7</v>
      </c>
      <c r="K6" s="91"/>
      <c r="L6" s="35" t="s">
        <v>7</v>
      </c>
      <c r="M6" s="91"/>
      <c r="N6" s="35" t="s">
        <v>7</v>
      </c>
      <c r="O6" s="91"/>
      <c r="P6" s="35" t="s">
        <v>7</v>
      </c>
    </row>
    <row r="7" spans="1:16" s="86" customFormat="1" ht="18.600000000000001" customHeight="1">
      <c r="A7" s="49"/>
      <c r="B7" s="49"/>
      <c r="C7" s="49"/>
      <c r="D7" s="49"/>
      <c r="E7" s="49"/>
      <c r="F7" s="49"/>
      <c r="G7" s="49"/>
      <c r="H7" s="90"/>
      <c r="I7" s="32"/>
      <c r="J7" s="47" t="s">
        <v>9</v>
      </c>
      <c r="K7" s="65"/>
      <c r="L7" s="47" t="s">
        <v>10</v>
      </c>
      <c r="M7" s="14"/>
      <c r="N7" s="47" t="s">
        <v>9</v>
      </c>
      <c r="O7" s="65"/>
      <c r="P7" s="47" t="s">
        <v>10</v>
      </c>
    </row>
    <row r="8" spans="1:16" s="86" customFormat="1" ht="18.600000000000001" customHeight="1">
      <c r="A8" s="49"/>
      <c r="B8" s="49"/>
      <c r="C8" s="49"/>
      <c r="D8" s="49"/>
      <c r="E8" s="49"/>
      <c r="F8" s="49"/>
      <c r="G8" s="49"/>
      <c r="H8" s="67" t="s">
        <v>11</v>
      </c>
      <c r="I8" s="32"/>
      <c r="J8" s="36" t="s">
        <v>12</v>
      </c>
      <c r="K8" s="32"/>
      <c r="L8" s="36" t="s">
        <v>12</v>
      </c>
      <c r="M8" s="42"/>
      <c r="N8" s="36" t="s">
        <v>12</v>
      </c>
      <c r="O8" s="42"/>
      <c r="P8" s="36" t="s">
        <v>12</v>
      </c>
    </row>
    <row r="9" spans="1:16" ht="18.600000000000001" customHeight="1">
      <c r="A9" s="53" t="s">
        <v>84</v>
      </c>
      <c r="B9" s="53"/>
      <c r="C9" s="53"/>
      <c r="D9" s="53"/>
      <c r="E9" s="53"/>
      <c r="F9" s="53"/>
      <c r="G9" s="53"/>
      <c r="H9" s="34"/>
      <c r="I9" s="34"/>
      <c r="J9" s="144"/>
      <c r="K9" s="34"/>
      <c r="L9" s="34"/>
      <c r="M9" s="34"/>
      <c r="N9" s="145"/>
      <c r="O9" s="92"/>
      <c r="P9" s="43"/>
    </row>
    <row r="10" spans="1:16" ht="5.0999999999999996" customHeight="1">
      <c r="J10" s="136"/>
      <c r="L10" s="26"/>
      <c r="N10" s="136"/>
      <c r="O10" s="93"/>
      <c r="P10" s="26"/>
    </row>
    <row r="11" spans="1:16" ht="18.600000000000001" customHeight="1">
      <c r="A11" s="54" t="s">
        <v>85</v>
      </c>
      <c r="J11" s="134">
        <v>5767897</v>
      </c>
      <c r="L11" s="37">
        <v>77807232</v>
      </c>
      <c r="N11" s="134">
        <v>4438174</v>
      </c>
      <c r="O11" s="18"/>
      <c r="P11" s="37">
        <v>21022750</v>
      </c>
    </row>
    <row r="12" spans="1:16" ht="18.600000000000001" customHeight="1">
      <c r="A12" s="54" t="s">
        <v>86</v>
      </c>
      <c r="J12" s="134">
        <v>73179760</v>
      </c>
      <c r="L12" s="37">
        <v>76260544</v>
      </c>
      <c r="N12" s="134">
        <v>65479306</v>
      </c>
      <c r="O12" s="18"/>
      <c r="P12" s="37">
        <v>71995176</v>
      </c>
    </row>
    <row r="13" spans="1:16" ht="18.600000000000001" customHeight="1">
      <c r="A13" s="54" t="s">
        <v>87</v>
      </c>
      <c r="J13" s="135">
        <v>59717845</v>
      </c>
      <c r="L13" s="38">
        <v>47271511</v>
      </c>
      <c r="N13" s="135">
        <v>22054954</v>
      </c>
      <c r="O13" s="18"/>
      <c r="P13" s="38">
        <v>43393735</v>
      </c>
    </row>
    <row r="14" spans="1:16" ht="5.0999999999999996" customHeight="1">
      <c r="J14" s="136"/>
      <c r="L14" s="26"/>
      <c r="N14" s="136"/>
      <c r="O14" s="93"/>
      <c r="P14" s="26"/>
    </row>
    <row r="15" spans="1:16" ht="18.600000000000001" customHeight="1">
      <c r="A15" s="53" t="s">
        <v>88</v>
      </c>
      <c r="B15" s="53"/>
      <c r="C15" s="53"/>
      <c r="D15" s="53"/>
      <c r="E15" s="53"/>
      <c r="F15" s="53"/>
      <c r="G15" s="53"/>
      <c r="H15" s="34"/>
      <c r="I15" s="34"/>
      <c r="J15" s="137">
        <f>SUM(J11:J14)</f>
        <v>138665502</v>
      </c>
      <c r="K15" s="34"/>
      <c r="L15" s="17">
        <f>SUM(L11:L14)</f>
        <v>201339287</v>
      </c>
      <c r="M15" s="34"/>
      <c r="N15" s="137">
        <f>SUM(N11:N14)</f>
        <v>91972434</v>
      </c>
      <c r="O15" s="19"/>
      <c r="P15" s="17">
        <f>SUM(P11:P14)</f>
        <v>136411661</v>
      </c>
    </row>
    <row r="16" spans="1:16" ht="10.35" customHeight="1">
      <c r="J16" s="136"/>
      <c r="L16" s="26"/>
      <c r="N16" s="136"/>
      <c r="O16" s="93"/>
      <c r="P16" s="26"/>
    </row>
    <row r="17" spans="1:16" ht="18.600000000000001" customHeight="1">
      <c r="A17" s="53" t="s">
        <v>89</v>
      </c>
      <c r="B17" s="53"/>
      <c r="C17" s="53"/>
      <c r="D17" s="53"/>
      <c r="E17" s="53"/>
      <c r="F17" s="53"/>
      <c r="G17" s="53"/>
      <c r="H17" s="34"/>
      <c r="I17" s="34"/>
      <c r="J17" s="138"/>
      <c r="K17" s="34"/>
      <c r="L17" s="20"/>
      <c r="M17" s="34"/>
      <c r="N17" s="138"/>
      <c r="O17" s="19"/>
    </row>
    <row r="18" spans="1:16" ht="5.0999999999999996" customHeight="1">
      <c r="J18" s="136"/>
      <c r="L18" s="26"/>
      <c r="N18" s="136"/>
      <c r="O18" s="93"/>
      <c r="P18" s="26"/>
    </row>
    <row r="19" spans="1:16" ht="18.600000000000001" customHeight="1">
      <c r="A19" s="54" t="s">
        <v>90</v>
      </c>
      <c r="J19" s="134">
        <v>-5105713</v>
      </c>
      <c r="L19" s="37">
        <v>-69517035</v>
      </c>
      <c r="N19" s="134">
        <v>-4018512</v>
      </c>
      <c r="O19" s="18"/>
      <c r="P19" s="37">
        <v>-17435097</v>
      </c>
    </row>
    <row r="20" spans="1:16" ht="18.600000000000001" customHeight="1">
      <c r="A20" s="54" t="s">
        <v>91</v>
      </c>
      <c r="J20" s="134">
        <v>-49324398</v>
      </c>
      <c r="L20" s="37">
        <v>-54157471</v>
      </c>
      <c r="N20" s="134">
        <v>-44870110</v>
      </c>
      <c r="O20" s="18"/>
      <c r="P20" s="37">
        <v>-51955671</v>
      </c>
    </row>
    <row r="21" spans="1:16" ht="18.600000000000001" customHeight="1">
      <c r="A21" s="54" t="s">
        <v>92</v>
      </c>
      <c r="J21" s="135">
        <v>-51391704</v>
      </c>
      <c r="L21" s="38">
        <v>-45510220</v>
      </c>
      <c r="N21" s="135">
        <v>-18151926</v>
      </c>
      <c r="O21" s="18"/>
      <c r="P21" s="38">
        <v>-41666550</v>
      </c>
    </row>
    <row r="22" spans="1:16" ht="5.0999999999999996" customHeight="1">
      <c r="J22" s="136"/>
      <c r="L22" s="26"/>
      <c r="N22" s="136"/>
      <c r="O22" s="93"/>
      <c r="P22" s="26"/>
    </row>
    <row r="23" spans="1:16" ht="18.600000000000001" customHeight="1">
      <c r="A23" s="53" t="s">
        <v>93</v>
      </c>
      <c r="B23" s="53"/>
      <c r="C23" s="53"/>
      <c r="D23" s="53"/>
      <c r="E23" s="53"/>
      <c r="F23" s="53"/>
      <c r="G23" s="53"/>
      <c r="H23" s="34"/>
      <c r="I23" s="34"/>
      <c r="J23" s="137">
        <f>SUM(J19:J22)</f>
        <v>-105821815</v>
      </c>
      <c r="K23" s="34"/>
      <c r="L23" s="17">
        <f>SUM(L19:L22)</f>
        <v>-169184726</v>
      </c>
      <c r="M23" s="34"/>
      <c r="N23" s="137">
        <f>SUM(N19:N22)</f>
        <v>-67040548</v>
      </c>
      <c r="O23" s="19"/>
      <c r="P23" s="17">
        <f>SUM(P19:P22)</f>
        <v>-111057318</v>
      </c>
    </row>
    <row r="24" spans="1:16" ht="10.35" customHeight="1">
      <c r="J24" s="136"/>
      <c r="L24" s="26"/>
      <c r="N24" s="136"/>
      <c r="O24" s="93"/>
      <c r="P24" s="26"/>
    </row>
    <row r="25" spans="1:16" ht="18.600000000000001" customHeight="1">
      <c r="A25" s="53" t="s">
        <v>94</v>
      </c>
      <c r="B25" s="53"/>
      <c r="C25" s="53"/>
      <c r="D25" s="53"/>
      <c r="E25" s="53"/>
      <c r="F25" s="53"/>
      <c r="G25" s="53"/>
      <c r="H25" s="34"/>
      <c r="I25" s="34"/>
      <c r="J25" s="138">
        <v>32843687</v>
      </c>
      <c r="K25" s="34"/>
      <c r="L25" s="20">
        <v>32154561</v>
      </c>
      <c r="M25" s="34"/>
      <c r="N25" s="138">
        <v>24931886</v>
      </c>
      <c r="O25" s="19"/>
      <c r="P25" s="20">
        <v>25354343</v>
      </c>
    </row>
    <row r="26" spans="1:16" ht="18.600000000000001" customHeight="1">
      <c r="A26" s="54" t="s">
        <v>95</v>
      </c>
      <c r="B26" s="53"/>
      <c r="J26" s="138">
        <v>1657423</v>
      </c>
      <c r="L26" s="20">
        <v>219101</v>
      </c>
      <c r="N26" s="138">
        <v>6675059</v>
      </c>
      <c r="O26" s="18"/>
      <c r="P26" s="20">
        <v>2925908</v>
      </c>
    </row>
    <row r="27" spans="1:16" ht="18.600000000000001" customHeight="1">
      <c r="A27" s="54" t="s">
        <v>96</v>
      </c>
      <c r="B27" s="53"/>
      <c r="H27" s="18">
        <v>11</v>
      </c>
      <c r="J27" s="138">
        <v>-3480497</v>
      </c>
      <c r="L27" s="20">
        <v>0</v>
      </c>
      <c r="N27" s="138">
        <v>-3480497</v>
      </c>
      <c r="O27" s="18"/>
      <c r="P27" s="20">
        <v>0</v>
      </c>
    </row>
    <row r="28" spans="1:16" ht="18.600000000000001" customHeight="1">
      <c r="A28" s="30" t="s">
        <v>97</v>
      </c>
      <c r="J28" s="138">
        <v>-5665622</v>
      </c>
      <c r="L28" s="20">
        <v>-6685442</v>
      </c>
      <c r="N28" s="138">
        <v>-5450989</v>
      </c>
      <c r="O28" s="18"/>
      <c r="P28" s="20">
        <v>-6582536</v>
      </c>
    </row>
    <row r="29" spans="1:16" ht="18.600000000000001" customHeight="1">
      <c r="A29" s="30" t="s">
        <v>98</v>
      </c>
      <c r="J29" s="138">
        <v>-26951499</v>
      </c>
      <c r="L29" s="20">
        <v>-19462228</v>
      </c>
      <c r="N29" s="138">
        <v>-18630263</v>
      </c>
      <c r="O29" s="18"/>
      <c r="P29" s="20">
        <v>-20786567</v>
      </c>
    </row>
    <row r="30" spans="1:16" ht="18.600000000000001" customHeight="1">
      <c r="A30" s="54" t="s">
        <v>99</v>
      </c>
      <c r="B30" s="53"/>
      <c r="C30" s="53"/>
      <c r="J30" s="137">
        <v>-2595304</v>
      </c>
      <c r="L30" s="17">
        <v>-8088338</v>
      </c>
      <c r="N30" s="137">
        <v>-1823440</v>
      </c>
      <c r="O30" s="18"/>
      <c r="P30" s="17">
        <v>-8003101</v>
      </c>
    </row>
    <row r="31" spans="1:16" ht="5.0999999999999996" customHeight="1">
      <c r="J31" s="139"/>
      <c r="L31" s="29"/>
      <c r="M31" s="95"/>
      <c r="N31" s="139"/>
      <c r="O31" s="37"/>
      <c r="P31" s="29"/>
    </row>
    <row r="32" spans="1:16" ht="18.600000000000001" customHeight="1">
      <c r="A32" s="53" t="s">
        <v>100</v>
      </c>
      <c r="J32" s="138">
        <f>SUM(J25:J30)</f>
        <v>-4191812</v>
      </c>
      <c r="L32" s="20">
        <f>SUM(L25:L30)</f>
        <v>-1862346</v>
      </c>
      <c r="N32" s="138">
        <f>SUM(N25:N30)</f>
        <v>2221756</v>
      </c>
      <c r="O32" s="19"/>
      <c r="P32" s="20">
        <f>SUM(P25:P30)</f>
        <v>-7091953</v>
      </c>
    </row>
    <row r="33" spans="1:16" ht="18.600000000000001" customHeight="1">
      <c r="A33" s="54" t="s">
        <v>101</v>
      </c>
      <c r="G33" s="30"/>
      <c r="J33" s="137">
        <v>842608</v>
      </c>
      <c r="L33" s="17">
        <v>127768</v>
      </c>
      <c r="N33" s="137">
        <v>-392809</v>
      </c>
      <c r="O33" s="18"/>
      <c r="P33" s="17">
        <v>1194286</v>
      </c>
    </row>
    <row r="34" spans="1:16" ht="5.0999999999999996" customHeight="1">
      <c r="B34" s="53"/>
      <c r="J34" s="138"/>
      <c r="L34" s="20"/>
      <c r="N34" s="138"/>
      <c r="O34" s="19"/>
    </row>
    <row r="35" spans="1:16" ht="18.75" customHeight="1">
      <c r="A35" s="53" t="s">
        <v>102</v>
      </c>
      <c r="B35" s="53"/>
      <c r="J35" s="138">
        <v>-3349204</v>
      </c>
      <c r="L35" s="20">
        <v>-1734578</v>
      </c>
      <c r="N35" s="138">
        <v>1828947</v>
      </c>
      <c r="O35" s="19"/>
      <c r="P35" s="20">
        <v>-5897667</v>
      </c>
    </row>
    <row r="36" spans="1:16" ht="5.0999999999999996" customHeight="1">
      <c r="B36" s="53"/>
      <c r="J36" s="138"/>
      <c r="L36" s="20"/>
      <c r="N36" s="138"/>
      <c r="O36" s="19"/>
    </row>
    <row r="37" spans="1:16" ht="18.75" customHeight="1">
      <c r="A37" s="54" t="s">
        <v>103</v>
      </c>
      <c r="B37" s="53"/>
      <c r="J37" s="137">
        <v>0</v>
      </c>
      <c r="L37" s="17">
        <v>0</v>
      </c>
      <c r="N37" s="137">
        <v>0</v>
      </c>
      <c r="O37" s="19"/>
      <c r="P37" s="17">
        <v>0</v>
      </c>
    </row>
    <row r="38" spans="1:16" ht="5.0999999999999996" customHeight="1">
      <c r="B38" s="53"/>
      <c r="J38" s="138"/>
      <c r="L38" s="20"/>
      <c r="N38" s="138"/>
      <c r="O38" s="19"/>
    </row>
    <row r="39" spans="1:16" ht="18.600000000000001" customHeight="1" thickBot="1">
      <c r="A39" s="53" t="s">
        <v>104</v>
      </c>
      <c r="B39" s="53"/>
      <c r="J39" s="140">
        <f>SUM(J32:J34)</f>
        <v>-3349204</v>
      </c>
      <c r="L39" s="21">
        <f>SUM(L32:L34)</f>
        <v>-1734578</v>
      </c>
      <c r="N39" s="140">
        <f>SUM(N32:N34)</f>
        <v>1828947</v>
      </c>
      <c r="O39" s="19"/>
      <c r="P39" s="21">
        <f>SUM(P32:P34)</f>
        <v>-5897667</v>
      </c>
    </row>
    <row r="40" spans="1:16" ht="5.0999999999999996" customHeight="1" thickTop="1">
      <c r="B40" s="53"/>
      <c r="J40" s="138"/>
      <c r="L40" s="20"/>
      <c r="N40" s="138"/>
      <c r="O40" s="19"/>
    </row>
    <row r="41" spans="1:16" s="86" customFormat="1" ht="18.600000000000001" customHeight="1">
      <c r="A41" s="264" t="s">
        <v>105</v>
      </c>
      <c r="H41" s="24"/>
      <c r="I41" s="24"/>
      <c r="J41" s="265"/>
      <c r="K41" s="24"/>
      <c r="L41" s="23"/>
      <c r="M41" s="24"/>
      <c r="N41" s="265"/>
      <c r="O41" s="25"/>
      <c r="P41" s="23"/>
    </row>
    <row r="42" spans="1:16" ht="18.600000000000001" customHeight="1">
      <c r="A42" s="30" t="s">
        <v>106</v>
      </c>
      <c r="J42" s="138">
        <v>-3243519</v>
      </c>
      <c r="L42" s="20">
        <v>-1573926</v>
      </c>
      <c r="N42" s="138">
        <v>1828947</v>
      </c>
      <c r="O42" s="18"/>
      <c r="P42" s="20">
        <v>-5897667</v>
      </c>
    </row>
    <row r="43" spans="1:16" ht="18.600000000000001" customHeight="1">
      <c r="A43" s="30" t="s">
        <v>107</v>
      </c>
      <c r="J43" s="137">
        <v>-105685</v>
      </c>
      <c r="L43" s="17">
        <v>-160652</v>
      </c>
      <c r="N43" s="137">
        <v>0</v>
      </c>
      <c r="O43" s="18"/>
      <c r="P43" s="17">
        <v>0</v>
      </c>
    </row>
    <row r="44" spans="1:16" ht="5.0999999999999996" customHeight="1">
      <c r="J44" s="136"/>
      <c r="L44" s="26"/>
      <c r="N44" s="136"/>
      <c r="O44" s="18"/>
      <c r="P44" s="26"/>
    </row>
    <row r="45" spans="1:16" ht="18.600000000000001" customHeight="1" thickBot="1">
      <c r="A45" s="30"/>
      <c r="J45" s="140">
        <f>SUM(J42:J44)</f>
        <v>-3349204</v>
      </c>
      <c r="L45" s="21">
        <f>SUM(L42:L44)</f>
        <v>-1734578</v>
      </c>
      <c r="N45" s="140">
        <f>SUM(N42:N44)</f>
        <v>1828947</v>
      </c>
      <c r="O45" s="18"/>
      <c r="P45" s="21">
        <f>SUM(P42:P44)</f>
        <v>-5897667</v>
      </c>
    </row>
    <row r="46" spans="1:16" ht="10.35" customHeight="1" thickTop="1">
      <c r="A46" s="30"/>
      <c r="J46" s="138"/>
      <c r="L46" s="20"/>
      <c r="N46" s="138"/>
      <c r="O46" s="19"/>
    </row>
    <row r="47" spans="1:16" s="86" customFormat="1" ht="18.600000000000001" customHeight="1">
      <c r="A47" s="49" t="s">
        <v>108</v>
      </c>
      <c r="H47" s="24"/>
      <c r="I47" s="24"/>
      <c r="J47" s="141"/>
      <c r="K47" s="24"/>
      <c r="L47" s="27"/>
      <c r="M47" s="24"/>
      <c r="N47" s="141"/>
      <c r="O47" s="28"/>
      <c r="P47" s="27"/>
    </row>
    <row r="48" spans="1:16" ht="18.600000000000001" customHeight="1">
      <c r="A48" s="54" t="s">
        <v>106</v>
      </c>
      <c r="J48" s="139">
        <v>-3243519</v>
      </c>
      <c r="K48" s="29"/>
      <c r="L48" s="29">
        <v>-1573926</v>
      </c>
      <c r="M48" s="29"/>
      <c r="N48" s="139">
        <v>1828947</v>
      </c>
      <c r="O48" s="29"/>
      <c r="P48" s="29">
        <v>-5897667</v>
      </c>
    </row>
    <row r="49" spans="1:16" ht="18.600000000000001" customHeight="1">
      <c r="A49" s="54" t="s">
        <v>107</v>
      </c>
      <c r="J49" s="142">
        <v>-105685</v>
      </c>
      <c r="L49" s="39">
        <v>-160652</v>
      </c>
      <c r="N49" s="135">
        <v>0</v>
      </c>
      <c r="O49" s="95"/>
      <c r="P49" s="39">
        <v>0</v>
      </c>
    </row>
    <row r="50" spans="1:16" ht="5.0999999999999996" customHeight="1">
      <c r="J50" s="136"/>
      <c r="L50" s="26"/>
      <c r="N50" s="136"/>
      <c r="O50" s="93"/>
      <c r="P50" s="26"/>
    </row>
    <row r="51" spans="1:16" ht="18.600000000000001" customHeight="1" thickBot="1">
      <c r="A51" s="30"/>
      <c r="J51" s="140">
        <f>SUM(J48:J50)</f>
        <v>-3349204</v>
      </c>
      <c r="L51" s="21">
        <f>SUM(L48:L50)</f>
        <v>-1734578</v>
      </c>
      <c r="N51" s="140">
        <f>SUM(N48:N50)</f>
        <v>1828947</v>
      </c>
      <c r="O51" s="19"/>
      <c r="P51" s="21">
        <f>SUM(P48:P50)</f>
        <v>-5897667</v>
      </c>
    </row>
    <row r="52" spans="1:16" ht="10.35" customHeight="1" thickTop="1">
      <c r="J52" s="139"/>
      <c r="L52" s="29"/>
      <c r="M52" s="95"/>
      <c r="N52" s="139"/>
      <c r="O52" s="37"/>
      <c r="P52" s="29"/>
    </row>
    <row r="53" spans="1:16" ht="18.600000000000001" customHeight="1">
      <c r="A53" s="53" t="s">
        <v>109</v>
      </c>
      <c r="J53" s="136"/>
      <c r="L53" s="26"/>
      <c r="N53" s="136"/>
      <c r="O53" s="93"/>
      <c r="P53" s="26"/>
    </row>
    <row r="54" spans="1:16" ht="5.0999999999999996" customHeight="1">
      <c r="J54" s="136"/>
      <c r="L54" s="26"/>
      <c r="N54" s="136"/>
      <c r="O54" s="93"/>
      <c r="P54" s="26"/>
    </row>
    <row r="55" spans="1:16" ht="18.600000000000001" customHeight="1" thickBot="1">
      <c r="A55" s="54" t="s">
        <v>110</v>
      </c>
      <c r="J55" s="143">
        <v>-1.0020619806969038E-2</v>
      </c>
      <c r="K55" s="96"/>
      <c r="L55" s="40">
        <v>-4.9672136022689863E-3</v>
      </c>
      <c r="M55" s="96"/>
      <c r="N55" s="143">
        <v>1.0020619806969E-2</v>
      </c>
      <c r="O55" s="93"/>
      <c r="P55" s="40">
        <v>-1.8612674130837743E-2</v>
      </c>
    </row>
    <row r="56" spans="1:16" ht="5.0999999999999996" customHeight="1" thickTop="1">
      <c r="J56" s="136"/>
      <c r="K56" s="96"/>
      <c r="L56" s="26"/>
      <c r="M56" s="96"/>
      <c r="N56" s="136"/>
      <c r="O56" s="93"/>
      <c r="P56" s="26"/>
    </row>
    <row r="57" spans="1:16" ht="18.600000000000001" customHeight="1" thickBot="1">
      <c r="A57" s="54" t="s">
        <v>111</v>
      </c>
      <c r="J57" s="143">
        <v>-1.0020619806969038E-2</v>
      </c>
      <c r="K57" s="96"/>
      <c r="L57" s="40">
        <v>-4.8115889591072531E-3</v>
      </c>
      <c r="M57" s="96"/>
      <c r="N57" s="143">
        <v>1.0020619806969E-2</v>
      </c>
      <c r="O57" s="93"/>
      <c r="P57" s="40">
        <v>-1.8029532151887191E-2</v>
      </c>
    </row>
    <row r="58" spans="1:16" ht="18.600000000000001" customHeight="1" thickTop="1">
      <c r="J58" s="26"/>
      <c r="K58" s="26"/>
      <c r="L58" s="26"/>
      <c r="M58" s="26"/>
      <c r="N58" s="26"/>
      <c r="O58" s="26"/>
      <c r="P58" s="26"/>
    </row>
    <row r="59" spans="1:16" ht="18.600000000000001" customHeight="1">
      <c r="J59" s="26"/>
      <c r="K59" s="26"/>
      <c r="L59" s="26"/>
      <c r="M59" s="26"/>
      <c r="N59" s="26"/>
      <c r="O59" s="26"/>
      <c r="P59" s="26"/>
    </row>
    <row r="60" spans="1:16" ht="5.25" customHeight="1">
      <c r="J60" s="26"/>
      <c r="K60" s="26"/>
      <c r="L60" s="26"/>
      <c r="M60" s="26"/>
      <c r="N60" s="26"/>
      <c r="O60" s="26"/>
      <c r="P60" s="26"/>
    </row>
    <row r="61" spans="1:16" ht="18.600000000000001" customHeight="1">
      <c r="A61" s="285" t="s">
        <v>37</v>
      </c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</row>
    <row r="62" spans="1:16" ht="11.25" customHeight="1">
      <c r="A62" s="16"/>
      <c r="J62" s="26"/>
      <c r="K62" s="96"/>
      <c r="L62" s="26"/>
      <c r="M62" s="96"/>
      <c r="N62" s="26"/>
      <c r="O62" s="93"/>
      <c r="P62" s="26"/>
    </row>
    <row r="63" spans="1:16" ht="22.35" customHeight="1">
      <c r="A63" s="15" t="str">
        <f>'TH 2-4'!A50</f>
        <v>หมายเหตุประกอบข้อมูลทางการเงินเป็นส่วนหนึ่งของข้อมูลทางการเงินระหว่างกาลนี้</v>
      </c>
      <c r="B63" s="97"/>
      <c r="C63" s="97"/>
      <c r="D63" s="97"/>
      <c r="E63" s="97"/>
      <c r="F63" s="97"/>
      <c r="G63" s="97"/>
      <c r="H63" s="94"/>
      <c r="I63" s="94"/>
      <c r="J63" s="41"/>
      <c r="K63" s="94"/>
      <c r="L63" s="41"/>
      <c r="M63" s="94"/>
      <c r="N63" s="41"/>
      <c r="O63" s="98"/>
      <c r="P63" s="41"/>
    </row>
  </sheetData>
  <mergeCells count="3">
    <mergeCell ref="J5:L5"/>
    <mergeCell ref="N5:P5"/>
    <mergeCell ref="A61:P61"/>
  </mergeCells>
  <pageMargins left="0.8" right="0.5" top="0.5" bottom="0.6" header="0.49" footer="0.4"/>
  <pageSetup paperSize="9" scale="85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BL40"/>
  <sheetViews>
    <sheetView topLeftCell="A26" zoomScaleNormal="100" zoomScaleSheetLayoutView="85" zoomScalePageLayoutView="60" workbookViewId="0">
      <selection activeCell="C38" sqref="C38"/>
    </sheetView>
  </sheetViews>
  <sheetFormatPr defaultRowHeight="21.75" customHeight="1"/>
  <cols>
    <col min="1" max="2" width="1.7109375" style="113" customWidth="1"/>
    <col min="3" max="3" width="41.85546875" style="113" customWidth="1"/>
    <col min="4" max="4" width="7.7109375" style="113" customWidth="1"/>
    <col min="5" max="5" width="0.7109375" style="113" customWidth="1"/>
    <col min="6" max="6" width="11.5703125" style="114" customWidth="1"/>
    <col min="7" max="7" width="0.7109375" style="114" customWidth="1"/>
    <col min="8" max="8" width="11.140625" style="114" customWidth="1"/>
    <col min="9" max="9" width="0.7109375" style="114" customWidth="1"/>
    <col min="10" max="10" width="12.140625" style="114" customWidth="1"/>
    <col min="11" max="11" width="0.7109375" style="114" customWidth="1"/>
    <col min="12" max="12" width="13.7109375" style="114" customWidth="1"/>
    <col min="13" max="13" width="0.7109375" style="114" customWidth="1"/>
    <col min="14" max="14" width="12.7109375" style="116" customWidth="1"/>
    <col min="15" max="15" width="0.7109375" style="114" customWidth="1"/>
    <col min="16" max="16" width="10.85546875" style="115" customWidth="1"/>
    <col min="17" max="17" width="0.7109375" style="116" customWidth="1"/>
    <col min="18" max="18" width="11.140625" style="115" customWidth="1"/>
    <col min="19" max="19" width="0.7109375" style="116" customWidth="1"/>
    <col min="20" max="20" width="12.140625" style="115" customWidth="1"/>
    <col min="21" max="21" width="0.7109375" style="113" customWidth="1"/>
    <col min="22" max="22" width="12.42578125" style="113" customWidth="1"/>
    <col min="23" max="23" width="0.7109375" style="113" customWidth="1"/>
    <col min="24" max="24" width="12.42578125" style="113" customWidth="1"/>
    <col min="25" max="25" width="9.85546875" style="113" customWidth="1"/>
    <col min="26" max="160" width="9" style="113"/>
    <col min="161" max="162" width="1.7109375" style="113" customWidth="1"/>
    <col min="163" max="163" width="50.140625" style="113" customWidth="1"/>
    <col min="164" max="164" width="7.7109375" style="113" customWidth="1"/>
    <col min="165" max="165" width="1" style="113" customWidth="1"/>
    <col min="166" max="166" width="11.140625" style="113" customWidth="1"/>
    <col min="167" max="167" width="1" style="113" customWidth="1"/>
    <col min="168" max="168" width="13.140625" style="113" customWidth="1"/>
    <col min="169" max="169" width="1" style="113" customWidth="1"/>
    <col min="170" max="170" width="10.7109375" style="113" customWidth="1"/>
    <col min="171" max="171" width="1" style="113" customWidth="1"/>
    <col min="172" max="172" width="11.140625" style="113" customWidth="1"/>
    <col min="173" max="173" width="1" style="113" customWidth="1"/>
    <col min="174" max="174" width="15" style="113" customWidth="1"/>
    <col min="175" max="175" width="1" style="113" customWidth="1"/>
    <col min="176" max="176" width="11.7109375" style="113" customWidth="1"/>
    <col min="177" max="177" width="1" style="113" customWidth="1"/>
    <col min="178" max="178" width="12.7109375" style="113" customWidth="1"/>
    <col min="179" max="179" width="1" style="113" customWidth="1"/>
    <col min="180" max="180" width="12.140625" style="113" customWidth="1"/>
    <col min="181" max="181" width="0.140625" style="113" customWidth="1"/>
    <col min="182" max="416" width="9" style="113"/>
    <col min="417" max="418" width="1.7109375" style="113" customWidth="1"/>
    <col min="419" max="419" width="50.140625" style="113" customWidth="1"/>
    <col min="420" max="420" width="7.7109375" style="113" customWidth="1"/>
    <col min="421" max="421" width="1" style="113" customWidth="1"/>
    <col min="422" max="422" width="11.140625" style="113" customWidth="1"/>
    <col min="423" max="423" width="1" style="113" customWidth="1"/>
    <col min="424" max="424" width="13.140625" style="113" customWidth="1"/>
    <col min="425" max="425" width="1" style="113" customWidth="1"/>
    <col min="426" max="426" width="10.7109375" style="113" customWidth="1"/>
    <col min="427" max="427" width="1" style="113" customWidth="1"/>
    <col min="428" max="428" width="11.140625" style="113" customWidth="1"/>
    <col min="429" max="429" width="1" style="113" customWidth="1"/>
    <col min="430" max="430" width="15" style="113" customWidth="1"/>
    <col min="431" max="431" width="1" style="113" customWidth="1"/>
    <col min="432" max="432" width="11.7109375" style="113" customWidth="1"/>
    <col min="433" max="433" width="1" style="113" customWidth="1"/>
    <col min="434" max="434" width="12.7109375" style="113" customWidth="1"/>
    <col min="435" max="435" width="1" style="113" customWidth="1"/>
    <col min="436" max="436" width="12.140625" style="113" customWidth="1"/>
    <col min="437" max="437" width="0.140625" style="113" customWidth="1"/>
    <col min="438" max="672" width="9" style="113"/>
    <col min="673" max="674" width="1.7109375" style="113" customWidth="1"/>
    <col min="675" max="675" width="50.140625" style="113" customWidth="1"/>
    <col min="676" max="676" width="7.7109375" style="113" customWidth="1"/>
    <col min="677" max="677" width="1" style="113" customWidth="1"/>
    <col min="678" max="678" width="11.140625" style="113" customWidth="1"/>
    <col min="679" max="679" width="1" style="113" customWidth="1"/>
    <col min="680" max="680" width="13.140625" style="113" customWidth="1"/>
    <col min="681" max="681" width="1" style="113" customWidth="1"/>
    <col min="682" max="682" width="10.7109375" style="113" customWidth="1"/>
    <col min="683" max="683" width="1" style="113" customWidth="1"/>
    <col min="684" max="684" width="11.140625" style="113" customWidth="1"/>
    <col min="685" max="685" width="1" style="113" customWidth="1"/>
    <col min="686" max="686" width="15" style="113" customWidth="1"/>
    <col min="687" max="687" width="1" style="113" customWidth="1"/>
    <col min="688" max="688" width="11.7109375" style="113" customWidth="1"/>
    <col min="689" max="689" width="1" style="113" customWidth="1"/>
    <col min="690" max="690" width="12.7109375" style="113" customWidth="1"/>
    <col min="691" max="691" width="1" style="113" customWidth="1"/>
    <col min="692" max="692" width="12.140625" style="113" customWidth="1"/>
    <col min="693" max="693" width="0.140625" style="113" customWidth="1"/>
    <col min="694" max="928" width="9" style="113"/>
    <col min="929" max="930" width="1.7109375" style="113" customWidth="1"/>
    <col min="931" max="931" width="50.140625" style="113" customWidth="1"/>
    <col min="932" max="932" width="7.7109375" style="113" customWidth="1"/>
    <col min="933" max="933" width="1" style="113" customWidth="1"/>
    <col min="934" max="934" width="11.140625" style="113" customWidth="1"/>
    <col min="935" max="935" width="1" style="113" customWidth="1"/>
    <col min="936" max="936" width="13.140625" style="113" customWidth="1"/>
    <col min="937" max="937" width="1" style="113" customWidth="1"/>
    <col min="938" max="938" width="10.7109375" style="113" customWidth="1"/>
    <col min="939" max="939" width="1" style="113" customWidth="1"/>
    <col min="940" max="940" width="11.140625" style="113" customWidth="1"/>
    <col min="941" max="941" width="1" style="113" customWidth="1"/>
    <col min="942" max="942" width="15" style="113" customWidth="1"/>
    <col min="943" max="943" width="1" style="113" customWidth="1"/>
    <col min="944" max="944" width="11.7109375" style="113" customWidth="1"/>
    <col min="945" max="945" width="1" style="113" customWidth="1"/>
    <col min="946" max="946" width="12.7109375" style="113" customWidth="1"/>
    <col min="947" max="947" width="1" style="113" customWidth="1"/>
    <col min="948" max="948" width="12.140625" style="113" customWidth="1"/>
    <col min="949" max="949" width="0.140625" style="113" customWidth="1"/>
    <col min="950" max="1184" width="9" style="113"/>
    <col min="1185" max="1186" width="1.7109375" style="113" customWidth="1"/>
    <col min="1187" max="1187" width="50.140625" style="113" customWidth="1"/>
    <col min="1188" max="1188" width="7.7109375" style="113" customWidth="1"/>
    <col min="1189" max="1189" width="1" style="113" customWidth="1"/>
    <col min="1190" max="1190" width="11.140625" style="113" customWidth="1"/>
    <col min="1191" max="1191" width="1" style="113" customWidth="1"/>
    <col min="1192" max="1192" width="13.140625" style="113" customWidth="1"/>
    <col min="1193" max="1193" width="1" style="113" customWidth="1"/>
    <col min="1194" max="1194" width="10.7109375" style="113" customWidth="1"/>
    <col min="1195" max="1195" width="1" style="113" customWidth="1"/>
    <col min="1196" max="1196" width="11.140625" style="113" customWidth="1"/>
    <col min="1197" max="1197" width="1" style="113" customWidth="1"/>
    <col min="1198" max="1198" width="15" style="113" customWidth="1"/>
    <col min="1199" max="1199" width="1" style="113" customWidth="1"/>
    <col min="1200" max="1200" width="11.7109375" style="113" customWidth="1"/>
    <col min="1201" max="1201" width="1" style="113" customWidth="1"/>
    <col min="1202" max="1202" width="12.7109375" style="113" customWidth="1"/>
    <col min="1203" max="1203" width="1" style="113" customWidth="1"/>
    <col min="1204" max="1204" width="12.140625" style="113" customWidth="1"/>
    <col min="1205" max="1205" width="0.140625" style="113" customWidth="1"/>
    <col min="1206" max="1440" width="9" style="113"/>
    <col min="1441" max="1442" width="1.7109375" style="113" customWidth="1"/>
    <col min="1443" max="1443" width="50.140625" style="113" customWidth="1"/>
    <col min="1444" max="1444" width="7.7109375" style="113" customWidth="1"/>
    <col min="1445" max="1445" width="1" style="113" customWidth="1"/>
    <col min="1446" max="1446" width="11.140625" style="113" customWidth="1"/>
    <col min="1447" max="1447" width="1" style="113" customWidth="1"/>
    <col min="1448" max="1448" width="13.140625" style="113" customWidth="1"/>
    <col min="1449" max="1449" width="1" style="113" customWidth="1"/>
    <col min="1450" max="1450" width="10.7109375" style="113" customWidth="1"/>
    <col min="1451" max="1451" width="1" style="113" customWidth="1"/>
    <col min="1452" max="1452" width="11.140625" style="113" customWidth="1"/>
    <col min="1453" max="1453" width="1" style="113" customWidth="1"/>
    <col min="1454" max="1454" width="15" style="113" customWidth="1"/>
    <col min="1455" max="1455" width="1" style="113" customWidth="1"/>
    <col min="1456" max="1456" width="11.7109375" style="113" customWidth="1"/>
    <col min="1457" max="1457" width="1" style="113" customWidth="1"/>
    <col min="1458" max="1458" width="12.7109375" style="113" customWidth="1"/>
    <col min="1459" max="1459" width="1" style="113" customWidth="1"/>
    <col min="1460" max="1460" width="12.140625" style="113" customWidth="1"/>
    <col min="1461" max="1461" width="0.140625" style="113" customWidth="1"/>
    <col min="1462" max="1696" width="9" style="113"/>
    <col min="1697" max="1698" width="1.7109375" style="113" customWidth="1"/>
    <col min="1699" max="1699" width="50.140625" style="113" customWidth="1"/>
    <col min="1700" max="1700" width="7.7109375" style="113" customWidth="1"/>
    <col min="1701" max="1701" width="1" style="113" customWidth="1"/>
    <col min="1702" max="1702" width="11.140625" style="113" customWidth="1"/>
    <col min="1703" max="1703" width="1" style="113" customWidth="1"/>
    <col min="1704" max="1704" width="13.140625" style="113" customWidth="1"/>
    <col min="1705" max="1705" width="1" style="113" customWidth="1"/>
    <col min="1706" max="1706" width="10.7109375" style="113" customWidth="1"/>
    <col min="1707" max="1707" width="1" style="113" customWidth="1"/>
    <col min="1708" max="1708" width="11.140625" style="113" customWidth="1"/>
    <col min="1709" max="1709" width="1" style="113" customWidth="1"/>
    <col min="1710" max="1710" width="15" style="113" customWidth="1"/>
    <col min="1711" max="1711" width="1" style="113" customWidth="1"/>
    <col min="1712" max="1712" width="11.7109375" style="113" customWidth="1"/>
    <col min="1713" max="1713" width="1" style="113" customWidth="1"/>
    <col min="1714" max="1714" width="12.7109375" style="113" customWidth="1"/>
    <col min="1715" max="1715" width="1" style="113" customWidth="1"/>
    <col min="1716" max="1716" width="12.140625" style="113" customWidth="1"/>
    <col min="1717" max="1717" width="0.140625" style="113" customWidth="1"/>
    <col min="1718" max="1952" width="9" style="113"/>
    <col min="1953" max="1954" width="1.7109375" style="113" customWidth="1"/>
    <col min="1955" max="1955" width="50.140625" style="113" customWidth="1"/>
    <col min="1956" max="1956" width="7.7109375" style="113" customWidth="1"/>
    <col min="1957" max="1957" width="1" style="113" customWidth="1"/>
    <col min="1958" max="1958" width="11.140625" style="113" customWidth="1"/>
    <col min="1959" max="1959" width="1" style="113" customWidth="1"/>
    <col min="1960" max="1960" width="13.140625" style="113" customWidth="1"/>
    <col min="1961" max="1961" width="1" style="113" customWidth="1"/>
    <col min="1962" max="1962" width="10.7109375" style="113" customWidth="1"/>
    <col min="1963" max="1963" width="1" style="113" customWidth="1"/>
    <col min="1964" max="1964" width="11.140625" style="113" customWidth="1"/>
    <col min="1965" max="1965" width="1" style="113" customWidth="1"/>
    <col min="1966" max="1966" width="15" style="113" customWidth="1"/>
    <col min="1967" max="1967" width="1" style="113" customWidth="1"/>
    <col min="1968" max="1968" width="11.7109375" style="113" customWidth="1"/>
    <col min="1969" max="1969" width="1" style="113" customWidth="1"/>
    <col min="1970" max="1970" width="12.7109375" style="113" customWidth="1"/>
    <col min="1971" max="1971" width="1" style="113" customWidth="1"/>
    <col min="1972" max="1972" width="12.140625" style="113" customWidth="1"/>
    <col min="1973" max="1973" width="0.140625" style="113" customWidth="1"/>
    <col min="1974" max="2208" width="9" style="113"/>
    <col min="2209" max="2210" width="1.7109375" style="113" customWidth="1"/>
    <col min="2211" max="2211" width="50.140625" style="113" customWidth="1"/>
    <col min="2212" max="2212" width="7.7109375" style="113" customWidth="1"/>
    <col min="2213" max="2213" width="1" style="113" customWidth="1"/>
    <col min="2214" max="2214" width="11.140625" style="113" customWidth="1"/>
    <col min="2215" max="2215" width="1" style="113" customWidth="1"/>
    <col min="2216" max="2216" width="13.140625" style="113" customWidth="1"/>
    <col min="2217" max="2217" width="1" style="113" customWidth="1"/>
    <col min="2218" max="2218" width="10.7109375" style="113" customWidth="1"/>
    <col min="2219" max="2219" width="1" style="113" customWidth="1"/>
    <col min="2220" max="2220" width="11.140625" style="113" customWidth="1"/>
    <col min="2221" max="2221" width="1" style="113" customWidth="1"/>
    <col min="2222" max="2222" width="15" style="113" customWidth="1"/>
    <col min="2223" max="2223" width="1" style="113" customWidth="1"/>
    <col min="2224" max="2224" width="11.7109375" style="113" customWidth="1"/>
    <col min="2225" max="2225" width="1" style="113" customWidth="1"/>
    <col min="2226" max="2226" width="12.7109375" style="113" customWidth="1"/>
    <col min="2227" max="2227" width="1" style="113" customWidth="1"/>
    <col min="2228" max="2228" width="12.140625" style="113" customWidth="1"/>
    <col min="2229" max="2229" width="0.140625" style="113" customWidth="1"/>
    <col min="2230" max="2464" width="9" style="113"/>
    <col min="2465" max="2466" width="1.7109375" style="113" customWidth="1"/>
    <col min="2467" max="2467" width="50.140625" style="113" customWidth="1"/>
    <col min="2468" max="2468" width="7.7109375" style="113" customWidth="1"/>
    <col min="2469" max="2469" width="1" style="113" customWidth="1"/>
    <col min="2470" max="2470" width="11.140625" style="113" customWidth="1"/>
    <col min="2471" max="2471" width="1" style="113" customWidth="1"/>
    <col min="2472" max="2472" width="13.140625" style="113" customWidth="1"/>
    <col min="2473" max="2473" width="1" style="113" customWidth="1"/>
    <col min="2474" max="2474" width="10.7109375" style="113" customWidth="1"/>
    <col min="2475" max="2475" width="1" style="113" customWidth="1"/>
    <col min="2476" max="2476" width="11.140625" style="113" customWidth="1"/>
    <col min="2477" max="2477" width="1" style="113" customWidth="1"/>
    <col min="2478" max="2478" width="15" style="113" customWidth="1"/>
    <col min="2479" max="2479" width="1" style="113" customWidth="1"/>
    <col min="2480" max="2480" width="11.7109375" style="113" customWidth="1"/>
    <col min="2481" max="2481" width="1" style="113" customWidth="1"/>
    <col min="2482" max="2482" width="12.7109375" style="113" customWidth="1"/>
    <col min="2483" max="2483" width="1" style="113" customWidth="1"/>
    <col min="2484" max="2484" width="12.140625" style="113" customWidth="1"/>
    <col min="2485" max="2485" width="0.140625" style="113" customWidth="1"/>
    <col min="2486" max="2720" width="9" style="113"/>
    <col min="2721" max="2722" width="1.7109375" style="113" customWidth="1"/>
    <col min="2723" max="2723" width="50.140625" style="113" customWidth="1"/>
    <col min="2724" max="2724" width="7.7109375" style="113" customWidth="1"/>
    <col min="2725" max="2725" width="1" style="113" customWidth="1"/>
    <col min="2726" max="2726" width="11.140625" style="113" customWidth="1"/>
    <col min="2727" max="2727" width="1" style="113" customWidth="1"/>
    <col min="2728" max="2728" width="13.140625" style="113" customWidth="1"/>
    <col min="2729" max="2729" width="1" style="113" customWidth="1"/>
    <col min="2730" max="2730" width="10.7109375" style="113" customWidth="1"/>
    <col min="2731" max="2731" width="1" style="113" customWidth="1"/>
    <col min="2732" max="2732" width="11.140625" style="113" customWidth="1"/>
    <col min="2733" max="2733" width="1" style="113" customWidth="1"/>
    <col min="2734" max="2734" width="15" style="113" customWidth="1"/>
    <col min="2735" max="2735" width="1" style="113" customWidth="1"/>
    <col min="2736" max="2736" width="11.7109375" style="113" customWidth="1"/>
    <col min="2737" max="2737" width="1" style="113" customWidth="1"/>
    <col min="2738" max="2738" width="12.7109375" style="113" customWidth="1"/>
    <col min="2739" max="2739" width="1" style="113" customWidth="1"/>
    <col min="2740" max="2740" width="12.140625" style="113" customWidth="1"/>
    <col min="2741" max="2741" width="0.140625" style="113" customWidth="1"/>
    <col min="2742" max="2976" width="9" style="113"/>
    <col min="2977" max="2978" width="1.7109375" style="113" customWidth="1"/>
    <col min="2979" max="2979" width="50.140625" style="113" customWidth="1"/>
    <col min="2980" max="2980" width="7.7109375" style="113" customWidth="1"/>
    <col min="2981" max="2981" width="1" style="113" customWidth="1"/>
    <col min="2982" max="2982" width="11.140625" style="113" customWidth="1"/>
    <col min="2983" max="2983" width="1" style="113" customWidth="1"/>
    <col min="2984" max="2984" width="13.140625" style="113" customWidth="1"/>
    <col min="2985" max="2985" width="1" style="113" customWidth="1"/>
    <col min="2986" max="2986" width="10.7109375" style="113" customWidth="1"/>
    <col min="2987" max="2987" width="1" style="113" customWidth="1"/>
    <col min="2988" max="2988" width="11.140625" style="113" customWidth="1"/>
    <col min="2989" max="2989" width="1" style="113" customWidth="1"/>
    <col min="2990" max="2990" width="15" style="113" customWidth="1"/>
    <col min="2991" max="2991" width="1" style="113" customWidth="1"/>
    <col min="2992" max="2992" width="11.7109375" style="113" customWidth="1"/>
    <col min="2993" max="2993" width="1" style="113" customWidth="1"/>
    <col min="2994" max="2994" width="12.7109375" style="113" customWidth="1"/>
    <col min="2995" max="2995" width="1" style="113" customWidth="1"/>
    <col min="2996" max="2996" width="12.140625" style="113" customWidth="1"/>
    <col min="2997" max="2997" width="0.140625" style="113" customWidth="1"/>
    <col min="2998" max="3232" width="9" style="113"/>
    <col min="3233" max="3234" width="1.7109375" style="113" customWidth="1"/>
    <col min="3235" max="3235" width="50.140625" style="113" customWidth="1"/>
    <col min="3236" max="3236" width="7.7109375" style="113" customWidth="1"/>
    <col min="3237" max="3237" width="1" style="113" customWidth="1"/>
    <col min="3238" max="3238" width="11.140625" style="113" customWidth="1"/>
    <col min="3239" max="3239" width="1" style="113" customWidth="1"/>
    <col min="3240" max="3240" width="13.140625" style="113" customWidth="1"/>
    <col min="3241" max="3241" width="1" style="113" customWidth="1"/>
    <col min="3242" max="3242" width="10.7109375" style="113" customWidth="1"/>
    <col min="3243" max="3243" width="1" style="113" customWidth="1"/>
    <col min="3244" max="3244" width="11.140625" style="113" customWidth="1"/>
    <col min="3245" max="3245" width="1" style="113" customWidth="1"/>
    <col min="3246" max="3246" width="15" style="113" customWidth="1"/>
    <col min="3247" max="3247" width="1" style="113" customWidth="1"/>
    <col min="3248" max="3248" width="11.7109375" style="113" customWidth="1"/>
    <col min="3249" max="3249" width="1" style="113" customWidth="1"/>
    <col min="3250" max="3250" width="12.7109375" style="113" customWidth="1"/>
    <col min="3251" max="3251" width="1" style="113" customWidth="1"/>
    <col min="3252" max="3252" width="12.140625" style="113" customWidth="1"/>
    <col min="3253" max="3253" width="0.140625" style="113" customWidth="1"/>
    <col min="3254" max="3488" width="9" style="113"/>
    <col min="3489" max="3490" width="1.7109375" style="113" customWidth="1"/>
    <col min="3491" max="3491" width="50.140625" style="113" customWidth="1"/>
    <col min="3492" max="3492" width="7.7109375" style="113" customWidth="1"/>
    <col min="3493" max="3493" width="1" style="113" customWidth="1"/>
    <col min="3494" max="3494" width="11.140625" style="113" customWidth="1"/>
    <col min="3495" max="3495" width="1" style="113" customWidth="1"/>
    <col min="3496" max="3496" width="13.140625" style="113" customWidth="1"/>
    <col min="3497" max="3497" width="1" style="113" customWidth="1"/>
    <col min="3498" max="3498" width="10.7109375" style="113" customWidth="1"/>
    <col min="3499" max="3499" width="1" style="113" customWidth="1"/>
    <col min="3500" max="3500" width="11.140625" style="113" customWidth="1"/>
    <col min="3501" max="3501" width="1" style="113" customWidth="1"/>
    <col min="3502" max="3502" width="15" style="113" customWidth="1"/>
    <col min="3503" max="3503" width="1" style="113" customWidth="1"/>
    <col min="3504" max="3504" width="11.7109375" style="113" customWidth="1"/>
    <col min="3505" max="3505" width="1" style="113" customWidth="1"/>
    <col min="3506" max="3506" width="12.7109375" style="113" customWidth="1"/>
    <col min="3507" max="3507" width="1" style="113" customWidth="1"/>
    <col min="3508" max="3508" width="12.140625" style="113" customWidth="1"/>
    <col min="3509" max="3509" width="0.140625" style="113" customWidth="1"/>
    <col min="3510" max="3744" width="9" style="113"/>
    <col min="3745" max="3746" width="1.7109375" style="113" customWidth="1"/>
    <col min="3747" max="3747" width="50.140625" style="113" customWidth="1"/>
    <col min="3748" max="3748" width="7.7109375" style="113" customWidth="1"/>
    <col min="3749" max="3749" width="1" style="113" customWidth="1"/>
    <col min="3750" max="3750" width="11.140625" style="113" customWidth="1"/>
    <col min="3751" max="3751" width="1" style="113" customWidth="1"/>
    <col min="3752" max="3752" width="13.140625" style="113" customWidth="1"/>
    <col min="3753" max="3753" width="1" style="113" customWidth="1"/>
    <col min="3754" max="3754" width="10.7109375" style="113" customWidth="1"/>
    <col min="3755" max="3755" width="1" style="113" customWidth="1"/>
    <col min="3756" max="3756" width="11.140625" style="113" customWidth="1"/>
    <col min="3757" max="3757" width="1" style="113" customWidth="1"/>
    <col min="3758" max="3758" width="15" style="113" customWidth="1"/>
    <col min="3759" max="3759" width="1" style="113" customWidth="1"/>
    <col min="3760" max="3760" width="11.7109375" style="113" customWidth="1"/>
    <col min="3761" max="3761" width="1" style="113" customWidth="1"/>
    <col min="3762" max="3762" width="12.7109375" style="113" customWidth="1"/>
    <col min="3763" max="3763" width="1" style="113" customWidth="1"/>
    <col min="3764" max="3764" width="12.140625" style="113" customWidth="1"/>
    <col min="3765" max="3765" width="0.140625" style="113" customWidth="1"/>
    <col min="3766" max="4000" width="9" style="113"/>
    <col min="4001" max="4002" width="1.7109375" style="113" customWidth="1"/>
    <col min="4003" max="4003" width="50.140625" style="113" customWidth="1"/>
    <col min="4004" max="4004" width="7.7109375" style="113" customWidth="1"/>
    <col min="4005" max="4005" width="1" style="113" customWidth="1"/>
    <col min="4006" max="4006" width="11.140625" style="113" customWidth="1"/>
    <col min="4007" max="4007" width="1" style="113" customWidth="1"/>
    <col min="4008" max="4008" width="13.140625" style="113" customWidth="1"/>
    <col min="4009" max="4009" width="1" style="113" customWidth="1"/>
    <col min="4010" max="4010" width="10.7109375" style="113" customWidth="1"/>
    <col min="4011" max="4011" width="1" style="113" customWidth="1"/>
    <col min="4012" max="4012" width="11.140625" style="113" customWidth="1"/>
    <col min="4013" max="4013" width="1" style="113" customWidth="1"/>
    <col min="4014" max="4014" width="15" style="113" customWidth="1"/>
    <col min="4015" max="4015" width="1" style="113" customWidth="1"/>
    <col min="4016" max="4016" width="11.7109375" style="113" customWidth="1"/>
    <col min="4017" max="4017" width="1" style="113" customWidth="1"/>
    <col min="4018" max="4018" width="12.7109375" style="113" customWidth="1"/>
    <col min="4019" max="4019" width="1" style="113" customWidth="1"/>
    <col min="4020" max="4020" width="12.140625" style="113" customWidth="1"/>
    <col min="4021" max="4021" width="0.140625" style="113" customWidth="1"/>
    <col min="4022" max="4256" width="9" style="113"/>
    <col min="4257" max="4258" width="1.7109375" style="113" customWidth="1"/>
    <col min="4259" max="4259" width="50.140625" style="113" customWidth="1"/>
    <col min="4260" max="4260" width="7.7109375" style="113" customWidth="1"/>
    <col min="4261" max="4261" width="1" style="113" customWidth="1"/>
    <col min="4262" max="4262" width="11.140625" style="113" customWidth="1"/>
    <col min="4263" max="4263" width="1" style="113" customWidth="1"/>
    <col min="4264" max="4264" width="13.140625" style="113" customWidth="1"/>
    <col min="4265" max="4265" width="1" style="113" customWidth="1"/>
    <col min="4266" max="4266" width="10.7109375" style="113" customWidth="1"/>
    <col min="4267" max="4267" width="1" style="113" customWidth="1"/>
    <col min="4268" max="4268" width="11.140625" style="113" customWidth="1"/>
    <col min="4269" max="4269" width="1" style="113" customWidth="1"/>
    <col min="4270" max="4270" width="15" style="113" customWidth="1"/>
    <col min="4271" max="4271" width="1" style="113" customWidth="1"/>
    <col min="4272" max="4272" width="11.7109375" style="113" customWidth="1"/>
    <col min="4273" max="4273" width="1" style="113" customWidth="1"/>
    <col min="4274" max="4274" width="12.7109375" style="113" customWidth="1"/>
    <col min="4275" max="4275" width="1" style="113" customWidth="1"/>
    <col min="4276" max="4276" width="12.140625" style="113" customWidth="1"/>
    <col min="4277" max="4277" width="0.140625" style="113" customWidth="1"/>
    <col min="4278" max="4512" width="9" style="113"/>
    <col min="4513" max="4514" width="1.7109375" style="113" customWidth="1"/>
    <col min="4515" max="4515" width="50.140625" style="113" customWidth="1"/>
    <col min="4516" max="4516" width="7.7109375" style="113" customWidth="1"/>
    <col min="4517" max="4517" width="1" style="113" customWidth="1"/>
    <col min="4518" max="4518" width="11.140625" style="113" customWidth="1"/>
    <col min="4519" max="4519" width="1" style="113" customWidth="1"/>
    <col min="4520" max="4520" width="13.140625" style="113" customWidth="1"/>
    <col min="4521" max="4521" width="1" style="113" customWidth="1"/>
    <col min="4522" max="4522" width="10.7109375" style="113" customWidth="1"/>
    <col min="4523" max="4523" width="1" style="113" customWidth="1"/>
    <col min="4524" max="4524" width="11.140625" style="113" customWidth="1"/>
    <col min="4525" max="4525" width="1" style="113" customWidth="1"/>
    <col min="4526" max="4526" width="15" style="113" customWidth="1"/>
    <col min="4527" max="4527" width="1" style="113" customWidth="1"/>
    <col min="4528" max="4528" width="11.7109375" style="113" customWidth="1"/>
    <col min="4529" max="4529" width="1" style="113" customWidth="1"/>
    <col min="4530" max="4530" width="12.7109375" style="113" customWidth="1"/>
    <col min="4531" max="4531" width="1" style="113" customWidth="1"/>
    <col min="4532" max="4532" width="12.140625" style="113" customWidth="1"/>
    <col min="4533" max="4533" width="0.140625" style="113" customWidth="1"/>
    <col min="4534" max="4768" width="9" style="113"/>
    <col min="4769" max="4770" width="1.7109375" style="113" customWidth="1"/>
    <col min="4771" max="4771" width="50.140625" style="113" customWidth="1"/>
    <col min="4772" max="4772" width="7.7109375" style="113" customWidth="1"/>
    <col min="4773" max="4773" width="1" style="113" customWidth="1"/>
    <col min="4774" max="4774" width="11.140625" style="113" customWidth="1"/>
    <col min="4775" max="4775" width="1" style="113" customWidth="1"/>
    <col min="4776" max="4776" width="13.140625" style="113" customWidth="1"/>
    <col min="4777" max="4777" width="1" style="113" customWidth="1"/>
    <col min="4778" max="4778" width="10.7109375" style="113" customWidth="1"/>
    <col min="4779" max="4779" width="1" style="113" customWidth="1"/>
    <col min="4780" max="4780" width="11.140625" style="113" customWidth="1"/>
    <col min="4781" max="4781" width="1" style="113" customWidth="1"/>
    <col min="4782" max="4782" width="15" style="113" customWidth="1"/>
    <col min="4783" max="4783" width="1" style="113" customWidth="1"/>
    <col min="4784" max="4784" width="11.7109375" style="113" customWidth="1"/>
    <col min="4785" max="4785" width="1" style="113" customWidth="1"/>
    <col min="4786" max="4786" width="12.7109375" style="113" customWidth="1"/>
    <col min="4787" max="4787" width="1" style="113" customWidth="1"/>
    <col min="4788" max="4788" width="12.140625" style="113" customWidth="1"/>
    <col min="4789" max="4789" width="0.140625" style="113" customWidth="1"/>
    <col min="4790" max="5024" width="9" style="113"/>
    <col min="5025" max="5026" width="1.7109375" style="113" customWidth="1"/>
    <col min="5027" max="5027" width="50.140625" style="113" customWidth="1"/>
    <col min="5028" max="5028" width="7.7109375" style="113" customWidth="1"/>
    <col min="5029" max="5029" width="1" style="113" customWidth="1"/>
    <col min="5030" max="5030" width="11.140625" style="113" customWidth="1"/>
    <col min="5031" max="5031" width="1" style="113" customWidth="1"/>
    <col min="5032" max="5032" width="13.140625" style="113" customWidth="1"/>
    <col min="5033" max="5033" width="1" style="113" customWidth="1"/>
    <col min="5034" max="5034" width="10.7109375" style="113" customWidth="1"/>
    <col min="5035" max="5035" width="1" style="113" customWidth="1"/>
    <col min="5036" max="5036" width="11.140625" style="113" customWidth="1"/>
    <col min="5037" max="5037" width="1" style="113" customWidth="1"/>
    <col min="5038" max="5038" width="15" style="113" customWidth="1"/>
    <col min="5039" max="5039" width="1" style="113" customWidth="1"/>
    <col min="5040" max="5040" width="11.7109375" style="113" customWidth="1"/>
    <col min="5041" max="5041" width="1" style="113" customWidth="1"/>
    <col min="5042" max="5042" width="12.7109375" style="113" customWidth="1"/>
    <col min="5043" max="5043" width="1" style="113" customWidth="1"/>
    <col min="5044" max="5044" width="12.140625" style="113" customWidth="1"/>
    <col min="5045" max="5045" width="0.140625" style="113" customWidth="1"/>
    <col min="5046" max="5280" width="9" style="113"/>
    <col min="5281" max="5282" width="1.7109375" style="113" customWidth="1"/>
    <col min="5283" max="5283" width="50.140625" style="113" customWidth="1"/>
    <col min="5284" max="5284" width="7.7109375" style="113" customWidth="1"/>
    <col min="5285" max="5285" width="1" style="113" customWidth="1"/>
    <col min="5286" max="5286" width="11.140625" style="113" customWidth="1"/>
    <col min="5287" max="5287" width="1" style="113" customWidth="1"/>
    <col min="5288" max="5288" width="13.140625" style="113" customWidth="1"/>
    <col min="5289" max="5289" width="1" style="113" customWidth="1"/>
    <col min="5290" max="5290" width="10.7109375" style="113" customWidth="1"/>
    <col min="5291" max="5291" width="1" style="113" customWidth="1"/>
    <col min="5292" max="5292" width="11.140625" style="113" customWidth="1"/>
    <col min="5293" max="5293" width="1" style="113" customWidth="1"/>
    <col min="5294" max="5294" width="15" style="113" customWidth="1"/>
    <col min="5295" max="5295" width="1" style="113" customWidth="1"/>
    <col min="5296" max="5296" width="11.7109375" style="113" customWidth="1"/>
    <col min="5297" max="5297" width="1" style="113" customWidth="1"/>
    <col min="5298" max="5298" width="12.7109375" style="113" customWidth="1"/>
    <col min="5299" max="5299" width="1" style="113" customWidth="1"/>
    <col min="5300" max="5300" width="12.140625" style="113" customWidth="1"/>
    <col min="5301" max="5301" width="0.140625" style="113" customWidth="1"/>
    <col min="5302" max="5536" width="9" style="113"/>
    <col min="5537" max="5538" width="1.7109375" style="113" customWidth="1"/>
    <col min="5539" max="5539" width="50.140625" style="113" customWidth="1"/>
    <col min="5540" max="5540" width="7.7109375" style="113" customWidth="1"/>
    <col min="5541" max="5541" width="1" style="113" customWidth="1"/>
    <col min="5542" max="5542" width="11.140625" style="113" customWidth="1"/>
    <col min="5543" max="5543" width="1" style="113" customWidth="1"/>
    <col min="5544" max="5544" width="13.140625" style="113" customWidth="1"/>
    <col min="5545" max="5545" width="1" style="113" customWidth="1"/>
    <col min="5546" max="5546" width="10.7109375" style="113" customWidth="1"/>
    <col min="5547" max="5547" width="1" style="113" customWidth="1"/>
    <col min="5548" max="5548" width="11.140625" style="113" customWidth="1"/>
    <col min="5549" max="5549" width="1" style="113" customWidth="1"/>
    <col min="5550" max="5550" width="15" style="113" customWidth="1"/>
    <col min="5551" max="5551" width="1" style="113" customWidth="1"/>
    <col min="5552" max="5552" width="11.7109375" style="113" customWidth="1"/>
    <col min="5553" max="5553" width="1" style="113" customWidth="1"/>
    <col min="5554" max="5554" width="12.7109375" style="113" customWidth="1"/>
    <col min="5555" max="5555" width="1" style="113" customWidth="1"/>
    <col min="5556" max="5556" width="12.140625" style="113" customWidth="1"/>
    <col min="5557" max="5557" width="0.140625" style="113" customWidth="1"/>
    <col min="5558" max="5792" width="9" style="113"/>
    <col min="5793" max="5794" width="1.7109375" style="113" customWidth="1"/>
    <col min="5795" max="5795" width="50.140625" style="113" customWidth="1"/>
    <col min="5796" max="5796" width="7.7109375" style="113" customWidth="1"/>
    <col min="5797" max="5797" width="1" style="113" customWidth="1"/>
    <col min="5798" max="5798" width="11.140625" style="113" customWidth="1"/>
    <col min="5799" max="5799" width="1" style="113" customWidth="1"/>
    <col min="5800" max="5800" width="13.140625" style="113" customWidth="1"/>
    <col min="5801" max="5801" width="1" style="113" customWidth="1"/>
    <col min="5802" max="5802" width="10.7109375" style="113" customWidth="1"/>
    <col min="5803" max="5803" width="1" style="113" customWidth="1"/>
    <col min="5804" max="5804" width="11.140625" style="113" customWidth="1"/>
    <col min="5805" max="5805" width="1" style="113" customWidth="1"/>
    <col min="5806" max="5806" width="15" style="113" customWidth="1"/>
    <col min="5807" max="5807" width="1" style="113" customWidth="1"/>
    <col min="5808" max="5808" width="11.7109375" style="113" customWidth="1"/>
    <col min="5809" max="5809" width="1" style="113" customWidth="1"/>
    <col min="5810" max="5810" width="12.7109375" style="113" customWidth="1"/>
    <col min="5811" max="5811" width="1" style="113" customWidth="1"/>
    <col min="5812" max="5812" width="12.140625" style="113" customWidth="1"/>
    <col min="5813" max="5813" width="0.140625" style="113" customWidth="1"/>
    <col min="5814" max="6048" width="9" style="113"/>
    <col min="6049" max="6050" width="1.7109375" style="113" customWidth="1"/>
    <col min="6051" max="6051" width="50.140625" style="113" customWidth="1"/>
    <col min="6052" max="6052" width="7.7109375" style="113" customWidth="1"/>
    <col min="6053" max="6053" width="1" style="113" customWidth="1"/>
    <col min="6054" max="6054" width="11.140625" style="113" customWidth="1"/>
    <col min="6055" max="6055" width="1" style="113" customWidth="1"/>
    <col min="6056" max="6056" width="13.140625" style="113" customWidth="1"/>
    <col min="6057" max="6057" width="1" style="113" customWidth="1"/>
    <col min="6058" max="6058" width="10.7109375" style="113" customWidth="1"/>
    <col min="6059" max="6059" width="1" style="113" customWidth="1"/>
    <col min="6060" max="6060" width="11.140625" style="113" customWidth="1"/>
    <col min="6061" max="6061" width="1" style="113" customWidth="1"/>
    <col min="6062" max="6062" width="15" style="113" customWidth="1"/>
    <col min="6063" max="6063" width="1" style="113" customWidth="1"/>
    <col min="6064" max="6064" width="11.7109375" style="113" customWidth="1"/>
    <col min="6065" max="6065" width="1" style="113" customWidth="1"/>
    <col min="6066" max="6066" width="12.7109375" style="113" customWidth="1"/>
    <col min="6067" max="6067" width="1" style="113" customWidth="1"/>
    <col min="6068" max="6068" width="12.140625" style="113" customWidth="1"/>
    <col min="6069" max="6069" width="0.140625" style="113" customWidth="1"/>
    <col min="6070" max="6304" width="9" style="113"/>
    <col min="6305" max="6306" width="1.7109375" style="113" customWidth="1"/>
    <col min="6307" max="6307" width="50.140625" style="113" customWidth="1"/>
    <col min="6308" max="6308" width="7.7109375" style="113" customWidth="1"/>
    <col min="6309" max="6309" width="1" style="113" customWidth="1"/>
    <col min="6310" max="6310" width="11.140625" style="113" customWidth="1"/>
    <col min="6311" max="6311" width="1" style="113" customWidth="1"/>
    <col min="6312" max="6312" width="13.140625" style="113" customWidth="1"/>
    <col min="6313" max="6313" width="1" style="113" customWidth="1"/>
    <col min="6314" max="6314" width="10.7109375" style="113" customWidth="1"/>
    <col min="6315" max="6315" width="1" style="113" customWidth="1"/>
    <col min="6316" max="6316" width="11.140625" style="113" customWidth="1"/>
    <col min="6317" max="6317" width="1" style="113" customWidth="1"/>
    <col min="6318" max="6318" width="15" style="113" customWidth="1"/>
    <col min="6319" max="6319" width="1" style="113" customWidth="1"/>
    <col min="6320" max="6320" width="11.7109375" style="113" customWidth="1"/>
    <col min="6321" max="6321" width="1" style="113" customWidth="1"/>
    <col min="6322" max="6322" width="12.7109375" style="113" customWidth="1"/>
    <col min="6323" max="6323" width="1" style="113" customWidth="1"/>
    <col min="6324" max="6324" width="12.140625" style="113" customWidth="1"/>
    <col min="6325" max="6325" width="0.140625" style="113" customWidth="1"/>
    <col min="6326" max="6560" width="9" style="113"/>
    <col min="6561" max="6562" width="1.7109375" style="113" customWidth="1"/>
    <col min="6563" max="6563" width="50.140625" style="113" customWidth="1"/>
    <col min="6564" max="6564" width="7.7109375" style="113" customWidth="1"/>
    <col min="6565" max="6565" width="1" style="113" customWidth="1"/>
    <col min="6566" max="6566" width="11.140625" style="113" customWidth="1"/>
    <col min="6567" max="6567" width="1" style="113" customWidth="1"/>
    <col min="6568" max="6568" width="13.140625" style="113" customWidth="1"/>
    <col min="6569" max="6569" width="1" style="113" customWidth="1"/>
    <col min="6570" max="6570" width="10.7109375" style="113" customWidth="1"/>
    <col min="6571" max="6571" width="1" style="113" customWidth="1"/>
    <col min="6572" max="6572" width="11.140625" style="113" customWidth="1"/>
    <col min="6573" max="6573" width="1" style="113" customWidth="1"/>
    <col min="6574" max="6574" width="15" style="113" customWidth="1"/>
    <col min="6575" max="6575" width="1" style="113" customWidth="1"/>
    <col min="6576" max="6576" width="11.7109375" style="113" customWidth="1"/>
    <col min="6577" max="6577" width="1" style="113" customWidth="1"/>
    <col min="6578" max="6578" width="12.7109375" style="113" customWidth="1"/>
    <col min="6579" max="6579" width="1" style="113" customWidth="1"/>
    <col min="6580" max="6580" width="12.140625" style="113" customWidth="1"/>
    <col min="6581" max="6581" width="0.140625" style="113" customWidth="1"/>
    <col min="6582" max="6816" width="9" style="113"/>
    <col min="6817" max="6818" width="1.7109375" style="113" customWidth="1"/>
    <col min="6819" max="6819" width="50.140625" style="113" customWidth="1"/>
    <col min="6820" max="6820" width="7.7109375" style="113" customWidth="1"/>
    <col min="6821" max="6821" width="1" style="113" customWidth="1"/>
    <col min="6822" max="6822" width="11.140625" style="113" customWidth="1"/>
    <col min="6823" max="6823" width="1" style="113" customWidth="1"/>
    <col min="6824" max="6824" width="13.140625" style="113" customWidth="1"/>
    <col min="6825" max="6825" width="1" style="113" customWidth="1"/>
    <col min="6826" max="6826" width="10.7109375" style="113" customWidth="1"/>
    <col min="6827" max="6827" width="1" style="113" customWidth="1"/>
    <col min="6828" max="6828" width="11.140625" style="113" customWidth="1"/>
    <col min="6829" max="6829" width="1" style="113" customWidth="1"/>
    <col min="6830" max="6830" width="15" style="113" customWidth="1"/>
    <col min="6831" max="6831" width="1" style="113" customWidth="1"/>
    <col min="6832" max="6832" width="11.7109375" style="113" customWidth="1"/>
    <col min="6833" max="6833" width="1" style="113" customWidth="1"/>
    <col min="6834" max="6834" width="12.7109375" style="113" customWidth="1"/>
    <col min="6835" max="6835" width="1" style="113" customWidth="1"/>
    <col min="6836" max="6836" width="12.140625" style="113" customWidth="1"/>
    <col min="6837" max="6837" width="0.140625" style="113" customWidth="1"/>
    <col min="6838" max="7072" width="9" style="113"/>
    <col min="7073" max="7074" width="1.7109375" style="113" customWidth="1"/>
    <col min="7075" max="7075" width="50.140625" style="113" customWidth="1"/>
    <col min="7076" max="7076" width="7.7109375" style="113" customWidth="1"/>
    <col min="7077" max="7077" width="1" style="113" customWidth="1"/>
    <col min="7078" max="7078" width="11.140625" style="113" customWidth="1"/>
    <col min="7079" max="7079" width="1" style="113" customWidth="1"/>
    <col min="7080" max="7080" width="13.140625" style="113" customWidth="1"/>
    <col min="7081" max="7081" width="1" style="113" customWidth="1"/>
    <col min="7082" max="7082" width="10.7109375" style="113" customWidth="1"/>
    <col min="7083" max="7083" width="1" style="113" customWidth="1"/>
    <col min="7084" max="7084" width="11.140625" style="113" customWidth="1"/>
    <col min="7085" max="7085" width="1" style="113" customWidth="1"/>
    <col min="7086" max="7086" width="15" style="113" customWidth="1"/>
    <col min="7087" max="7087" width="1" style="113" customWidth="1"/>
    <col min="7088" max="7088" width="11.7109375" style="113" customWidth="1"/>
    <col min="7089" max="7089" width="1" style="113" customWidth="1"/>
    <col min="7090" max="7090" width="12.7109375" style="113" customWidth="1"/>
    <col min="7091" max="7091" width="1" style="113" customWidth="1"/>
    <col min="7092" max="7092" width="12.140625" style="113" customWidth="1"/>
    <col min="7093" max="7093" width="0.140625" style="113" customWidth="1"/>
    <col min="7094" max="7328" width="9" style="113"/>
    <col min="7329" max="7330" width="1.7109375" style="113" customWidth="1"/>
    <col min="7331" max="7331" width="50.140625" style="113" customWidth="1"/>
    <col min="7332" max="7332" width="7.7109375" style="113" customWidth="1"/>
    <col min="7333" max="7333" width="1" style="113" customWidth="1"/>
    <col min="7334" max="7334" width="11.140625" style="113" customWidth="1"/>
    <col min="7335" max="7335" width="1" style="113" customWidth="1"/>
    <col min="7336" max="7336" width="13.140625" style="113" customWidth="1"/>
    <col min="7337" max="7337" width="1" style="113" customWidth="1"/>
    <col min="7338" max="7338" width="10.7109375" style="113" customWidth="1"/>
    <col min="7339" max="7339" width="1" style="113" customWidth="1"/>
    <col min="7340" max="7340" width="11.140625" style="113" customWidth="1"/>
    <col min="7341" max="7341" width="1" style="113" customWidth="1"/>
    <col min="7342" max="7342" width="15" style="113" customWidth="1"/>
    <col min="7343" max="7343" width="1" style="113" customWidth="1"/>
    <col min="7344" max="7344" width="11.7109375" style="113" customWidth="1"/>
    <col min="7345" max="7345" width="1" style="113" customWidth="1"/>
    <col min="7346" max="7346" width="12.7109375" style="113" customWidth="1"/>
    <col min="7347" max="7347" width="1" style="113" customWidth="1"/>
    <col min="7348" max="7348" width="12.140625" style="113" customWidth="1"/>
    <col min="7349" max="7349" width="0.140625" style="113" customWidth="1"/>
    <col min="7350" max="7584" width="9" style="113"/>
    <col min="7585" max="7586" width="1.7109375" style="113" customWidth="1"/>
    <col min="7587" max="7587" width="50.140625" style="113" customWidth="1"/>
    <col min="7588" max="7588" width="7.7109375" style="113" customWidth="1"/>
    <col min="7589" max="7589" width="1" style="113" customWidth="1"/>
    <col min="7590" max="7590" width="11.140625" style="113" customWidth="1"/>
    <col min="7591" max="7591" width="1" style="113" customWidth="1"/>
    <col min="7592" max="7592" width="13.140625" style="113" customWidth="1"/>
    <col min="7593" max="7593" width="1" style="113" customWidth="1"/>
    <col min="7594" max="7594" width="10.7109375" style="113" customWidth="1"/>
    <col min="7595" max="7595" width="1" style="113" customWidth="1"/>
    <col min="7596" max="7596" width="11.140625" style="113" customWidth="1"/>
    <col min="7597" max="7597" width="1" style="113" customWidth="1"/>
    <col min="7598" max="7598" width="15" style="113" customWidth="1"/>
    <col min="7599" max="7599" width="1" style="113" customWidth="1"/>
    <col min="7600" max="7600" width="11.7109375" style="113" customWidth="1"/>
    <col min="7601" max="7601" width="1" style="113" customWidth="1"/>
    <col min="7602" max="7602" width="12.7109375" style="113" customWidth="1"/>
    <col min="7603" max="7603" width="1" style="113" customWidth="1"/>
    <col min="7604" max="7604" width="12.140625" style="113" customWidth="1"/>
    <col min="7605" max="7605" width="0.140625" style="113" customWidth="1"/>
    <col min="7606" max="7840" width="9" style="113"/>
    <col min="7841" max="7842" width="1.7109375" style="113" customWidth="1"/>
    <col min="7843" max="7843" width="50.140625" style="113" customWidth="1"/>
    <col min="7844" max="7844" width="7.7109375" style="113" customWidth="1"/>
    <col min="7845" max="7845" width="1" style="113" customWidth="1"/>
    <col min="7846" max="7846" width="11.140625" style="113" customWidth="1"/>
    <col min="7847" max="7847" width="1" style="113" customWidth="1"/>
    <col min="7848" max="7848" width="13.140625" style="113" customWidth="1"/>
    <col min="7849" max="7849" width="1" style="113" customWidth="1"/>
    <col min="7850" max="7850" width="10.7109375" style="113" customWidth="1"/>
    <col min="7851" max="7851" width="1" style="113" customWidth="1"/>
    <col min="7852" max="7852" width="11.140625" style="113" customWidth="1"/>
    <col min="7853" max="7853" width="1" style="113" customWidth="1"/>
    <col min="7854" max="7854" width="15" style="113" customWidth="1"/>
    <col min="7855" max="7855" width="1" style="113" customWidth="1"/>
    <col min="7856" max="7856" width="11.7109375" style="113" customWidth="1"/>
    <col min="7857" max="7857" width="1" style="113" customWidth="1"/>
    <col min="7858" max="7858" width="12.7109375" style="113" customWidth="1"/>
    <col min="7859" max="7859" width="1" style="113" customWidth="1"/>
    <col min="7860" max="7860" width="12.140625" style="113" customWidth="1"/>
    <col min="7861" max="7861" width="0.140625" style="113" customWidth="1"/>
    <col min="7862" max="8096" width="9" style="113"/>
    <col min="8097" max="8098" width="1.7109375" style="113" customWidth="1"/>
    <col min="8099" max="8099" width="50.140625" style="113" customWidth="1"/>
    <col min="8100" max="8100" width="7.7109375" style="113" customWidth="1"/>
    <col min="8101" max="8101" width="1" style="113" customWidth="1"/>
    <col min="8102" max="8102" width="11.140625" style="113" customWidth="1"/>
    <col min="8103" max="8103" width="1" style="113" customWidth="1"/>
    <col min="8104" max="8104" width="13.140625" style="113" customWidth="1"/>
    <col min="8105" max="8105" width="1" style="113" customWidth="1"/>
    <col min="8106" max="8106" width="10.7109375" style="113" customWidth="1"/>
    <col min="8107" max="8107" width="1" style="113" customWidth="1"/>
    <col min="8108" max="8108" width="11.140625" style="113" customWidth="1"/>
    <col min="8109" max="8109" width="1" style="113" customWidth="1"/>
    <col min="8110" max="8110" width="15" style="113" customWidth="1"/>
    <col min="8111" max="8111" width="1" style="113" customWidth="1"/>
    <col min="8112" max="8112" width="11.7109375" style="113" customWidth="1"/>
    <col min="8113" max="8113" width="1" style="113" customWidth="1"/>
    <col min="8114" max="8114" width="12.7109375" style="113" customWidth="1"/>
    <col min="8115" max="8115" width="1" style="113" customWidth="1"/>
    <col min="8116" max="8116" width="12.140625" style="113" customWidth="1"/>
    <col min="8117" max="8117" width="0.140625" style="113" customWidth="1"/>
    <col min="8118" max="8352" width="9" style="113"/>
    <col min="8353" max="8354" width="1.7109375" style="113" customWidth="1"/>
    <col min="8355" max="8355" width="50.140625" style="113" customWidth="1"/>
    <col min="8356" max="8356" width="7.7109375" style="113" customWidth="1"/>
    <col min="8357" max="8357" width="1" style="113" customWidth="1"/>
    <col min="8358" max="8358" width="11.140625" style="113" customWidth="1"/>
    <col min="8359" max="8359" width="1" style="113" customWidth="1"/>
    <col min="8360" max="8360" width="13.140625" style="113" customWidth="1"/>
    <col min="8361" max="8361" width="1" style="113" customWidth="1"/>
    <col min="8362" max="8362" width="10.7109375" style="113" customWidth="1"/>
    <col min="8363" max="8363" width="1" style="113" customWidth="1"/>
    <col min="8364" max="8364" width="11.140625" style="113" customWidth="1"/>
    <col min="8365" max="8365" width="1" style="113" customWidth="1"/>
    <col min="8366" max="8366" width="15" style="113" customWidth="1"/>
    <col min="8367" max="8367" width="1" style="113" customWidth="1"/>
    <col min="8368" max="8368" width="11.7109375" style="113" customWidth="1"/>
    <col min="8369" max="8369" width="1" style="113" customWidth="1"/>
    <col min="8370" max="8370" width="12.7109375" style="113" customWidth="1"/>
    <col min="8371" max="8371" width="1" style="113" customWidth="1"/>
    <col min="8372" max="8372" width="12.140625" style="113" customWidth="1"/>
    <col min="8373" max="8373" width="0.140625" style="113" customWidth="1"/>
    <col min="8374" max="8608" width="9" style="113"/>
    <col min="8609" max="8610" width="1.7109375" style="113" customWidth="1"/>
    <col min="8611" max="8611" width="50.140625" style="113" customWidth="1"/>
    <col min="8612" max="8612" width="7.7109375" style="113" customWidth="1"/>
    <col min="8613" max="8613" width="1" style="113" customWidth="1"/>
    <col min="8614" max="8614" width="11.140625" style="113" customWidth="1"/>
    <col min="8615" max="8615" width="1" style="113" customWidth="1"/>
    <col min="8616" max="8616" width="13.140625" style="113" customWidth="1"/>
    <col min="8617" max="8617" width="1" style="113" customWidth="1"/>
    <col min="8618" max="8618" width="10.7109375" style="113" customWidth="1"/>
    <col min="8619" max="8619" width="1" style="113" customWidth="1"/>
    <col min="8620" max="8620" width="11.140625" style="113" customWidth="1"/>
    <col min="8621" max="8621" width="1" style="113" customWidth="1"/>
    <col min="8622" max="8622" width="15" style="113" customWidth="1"/>
    <col min="8623" max="8623" width="1" style="113" customWidth="1"/>
    <col min="8624" max="8624" width="11.7109375" style="113" customWidth="1"/>
    <col min="8625" max="8625" width="1" style="113" customWidth="1"/>
    <col min="8626" max="8626" width="12.7109375" style="113" customWidth="1"/>
    <col min="8627" max="8627" width="1" style="113" customWidth="1"/>
    <col min="8628" max="8628" width="12.140625" style="113" customWidth="1"/>
    <col min="8629" max="8629" width="0.140625" style="113" customWidth="1"/>
    <col min="8630" max="8864" width="9" style="113"/>
    <col min="8865" max="8866" width="1.7109375" style="113" customWidth="1"/>
    <col min="8867" max="8867" width="50.140625" style="113" customWidth="1"/>
    <col min="8868" max="8868" width="7.7109375" style="113" customWidth="1"/>
    <col min="8869" max="8869" width="1" style="113" customWidth="1"/>
    <col min="8870" max="8870" width="11.140625" style="113" customWidth="1"/>
    <col min="8871" max="8871" width="1" style="113" customWidth="1"/>
    <col min="8872" max="8872" width="13.140625" style="113" customWidth="1"/>
    <col min="8873" max="8873" width="1" style="113" customWidth="1"/>
    <col min="8874" max="8874" width="10.7109375" style="113" customWidth="1"/>
    <col min="8875" max="8875" width="1" style="113" customWidth="1"/>
    <col min="8876" max="8876" width="11.140625" style="113" customWidth="1"/>
    <col min="8877" max="8877" width="1" style="113" customWidth="1"/>
    <col min="8878" max="8878" width="15" style="113" customWidth="1"/>
    <col min="8879" max="8879" width="1" style="113" customWidth="1"/>
    <col min="8880" max="8880" width="11.7109375" style="113" customWidth="1"/>
    <col min="8881" max="8881" width="1" style="113" customWidth="1"/>
    <col min="8882" max="8882" width="12.7109375" style="113" customWidth="1"/>
    <col min="8883" max="8883" width="1" style="113" customWidth="1"/>
    <col min="8884" max="8884" width="12.140625" style="113" customWidth="1"/>
    <col min="8885" max="8885" width="0.140625" style="113" customWidth="1"/>
    <col min="8886" max="9120" width="9" style="113"/>
    <col min="9121" max="9122" width="1.7109375" style="113" customWidth="1"/>
    <col min="9123" max="9123" width="50.140625" style="113" customWidth="1"/>
    <col min="9124" max="9124" width="7.7109375" style="113" customWidth="1"/>
    <col min="9125" max="9125" width="1" style="113" customWidth="1"/>
    <col min="9126" max="9126" width="11.140625" style="113" customWidth="1"/>
    <col min="9127" max="9127" width="1" style="113" customWidth="1"/>
    <col min="9128" max="9128" width="13.140625" style="113" customWidth="1"/>
    <col min="9129" max="9129" width="1" style="113" customWidth="1"/>
    <col min="9130" max="9130" width="10.7109375" style="113" customWidth="1"/>
    <col min="9131" max="9131" width="1" style="113" customWidth="1"/>
    <col min="9132" max="9132" width="11.140625" style="113" customWidth="1"/>
    <col min="9133" max="9133" width="1" style="113" customWidth="1"/>
    <col min="9134" max="9134" width="15" style="113" customWidth="1"/>
    <col min="9135" max="9135" width="1" style="113" customWidth="1"/>
    <col min="9136" max="9136" width="11.7109375" style="113" customWidth="1"/>
    <col min="9137" max="9137" width="1" style="113" customWidth="1"/>
    <col min="9138" max="9138" width="12.7109375" style="113" customWidth="1"/>
    <col min="9139" max="9139" width="1" style="113" customWidth="1"/>
    <col min="9140" max="9140" width="12.140625" style="113" customWidth="1"/>
    <col min="9141" max="9141" width="0.140625" style="113" customWidth="1"/>
    <col min="9142" max="9376" width="9" style="113"/>
    <col min="9377" max="9378" width="1.7109375" style="113" customWidth="1"/>
    <col min="9379" max="9379" width="50.140625" style="113" customWidth="1"/>
    <col min="9380" max="9380" width="7.7109375" style="113" customWidth="1"/>
    <col min="9381" max="9381" width="1" style="113" customWidth="1"/>
    <col min="9382" max="9382" width="11.140625" style="113" customWidth="1"/>
    <col min="9383" max="9383" width="1" style="113" customWidth="1"/>
    <col min="9384" max="9384" width="13.140625" style="113" customWidth="1"/>
    <col min="9385" max="9385" width="1" style="113" customWidth="1"/>
    <col min="9386" max="9386" width="10.7109375" style="113" customWidth="1"/>
    <col min="9387" max="9387" width="1" style="113" customWidth="1"/>
    <col min="9388" max="9388" width="11.140625" style="113" customWidth="1"/>
    <col min="9389" max="9389" width="1" style="113" customWidth="1"/>
    <col min="9390" max="9390" width="15" style="113" customWidth="1"/>
    <col min="9391" max="9391" width="1" style="113" customWidth="1"/>
    <col min="9392" max="9392" width="11.7109375" style="113" customWidth="1"/>
    <col min="9393" max="9393" width="1" style="113" customWidth="1"/>
    <col min="9394" max="9394" width="12.7109375" style="113" customWidth="1"/>
    <col min="9395" max="9395" width="1" style="113" customWidth="1"/>
    <col min="9396" max="9396" width="12.140625" style="113" customWidth="1"/>
    <col min="9397" max="9397" width="0.140625" style="113" customWidth="1"/>
    <col min="9398" max="9632" width="9" style="113"/>
    <col min="9633" max="9634" width="1.7109375" style="113" customWidth="1"/>
    <col min="9635" max="9635" width="50.140625" style="113" customWidth="1"/>
    <col min="9636" max="9636" width="7.7109375" style="113" customWidth="1"/>
    <col min="9637" max="9637" width="1" style="113" customWidth="1"/>
    <col min="9638" max="9638" width="11.140625" style="113" customWidth="1"/>
    <col min="9639" max="9639" width="1" style="113" customWidth="1"/>
    <col min="9640" max="9640" width="13.140625" style="113" customWidth="1"/>
    <col min="9641" max="9641" width="1" style="113" customWidth="1"/>
    <col min="9642" max="9642" width="10.7109375" style="113" customWidth="1"/>
    <col min="9643" max="9643" width="1" style="113" customWidth="1"/>
    <col min="9644" max="9644" width="11.140625" style="113" customWidth="1"/>
    <col min="9645" max="9645" width="1" style="113" customWidth="1"/>
    <col min="9646" max="9646" width="15" style="113" customWidth="1"/>
    <col min="9647" max="9647" width="1" style="113" customWidth="1"/>
    <col min="9648" max="9648" width="11.7109375" style="113" customWidth="1"/>
    <col min="9649" max="9649" width="1" style="113" customWidth="1"/>
    <col min="9650" max="9650" width="12.7109375" style="113" customWidth="1"/>
    <col min="9651" max="9651" width="1" style="113" customWidth="1"/>
    <col min="9652" max="9652" width="12.140625" style="113" customWidth="1"/>
    <col min="9653" max="9653" width="0.140625" style="113" customWidth="1"/>
    <col min="9654" max="9888" width="9" style="113"/>
    <col min="9889" max="9890" width="1.7109375" style="113" customWidth="1"/>
    <col min="9891" max="9891" width="50.140625" style="113" customWidth="1"/>
    <col min="9892" max="9892" width="7.7109375" style="113" customWidth="1"/>
    <col min="9893" max="9893" width="1" style="113" customWidth="1"/>
    <col min="9894" max="9894" width="11.140625" style="113" customWidth="1"/>
    <col min="9895" max="9895" width="1" style="113" customWidth="1"/>
    <col min="9896" max="9896" width="13.140625" style="113" customWidth="1"/>
    <col min="9897" max="9897" width="1" style="113" customWidth="1"/>
    <col min="9898" max="9898" width="10.7109375" style="113" customWidth="1"/>
    <col min="9899" max="9899" width="1" style="113" customWidth="1"/>
    <col min="9900" max="9900" width="11.140625" style="113" customWidth="1"/>
    <col min="9901" max="9901" width="1" style="113" customWidth="1"/>
    <col min="9902" max="9902" width="15" style="113" customWidth="1"/>
    <col min="9903" max="9903" width="1" style="113" customWidth="1"/>
    <col min="9904" max="9904" width="11.7109375" style="113" customWidth="1"/>
    <col min="9905" max="9905" width="1" style="113" customWidth="1"/>
    <col min="9906" max="9906" width="12.7109375" style="113" customWidth="1"/>
    <col min="9907" max="9907" width="1" style="113" customWidth="1"/>
    <col min="9908" max="9908" width="12.140625" style="113" customWidth="1"/>
    <col min="9909" max="9909" width="0.140625" style="113" customWidth="1"/>
    <col min="9910" max="10144" width="9" style="113"/>
    <col min="10145" max="10146" width="1.7109375" style="113" customWidth="1"/>
    <col min="10147" max="10147" width="50.140625" style="113" customWidth="1"/>
    <col min="10148" max="10148" width="7.7109375" style="113" customWidth="1"/>
    <col min="10149" max="10149" width="1" style="113" customWidth="1"/>
    <col min="10150" max="10150" width="11.140625" style="113" customWidth="1"/>
    <col min="10151" max="10151" width="1" style="113" customWidth="1"/>
    <col min="10152" max="10152" width="13.140625" style="113" customWidth="1"/>
    <col min="10153" max="10153" width="1" style="113" customWidth="1"/>
    <col min="10154" max="10154" width="10.7109375" style="113" customWidth="1"/>
    <col min="10155" max="10155" width="1" style="113" customWidth="1"/>
    <col min="10156" max="10156" width="11.140625" style="113" customWidth="1"/>
    <col min="10157" max="10157" width="1" style="113" customWidth="1"/>
    <col min="10158" max="10158" width="15" style="113" customWidth="1"/>
    <col min="10159" max="10159" width="1" style="113" customWidth="1"/>
    <col min="10160" max="10160" width="11.7109375" style="113" customWidth="1"/>
    <col min="10161" max="10161" width="1" style="113" customWidth="1"/>
    <col min="10162" max="10162" width="12.7109375" style="113" customWidth="1"/>
    <col min="10163" max="10163" width="1" style="113" customWidth="1"/>
    <col min="10164" max="10164" width="12.140625" style="113" customWidth="1"/>
    <col min="10165" max="10165" width="0.140625" style="113" customWidth="1"/>
    <col min="10166" max="10400" width="9" style="113"/>
    <col min="10401" max="10402" width="1.7109375" style="113" customWidth="1"/>
    <col min="10403" max="10403" width="50.140625" style="113" customWidth="1"/>
    <col min="10404" max="10404" width="7.7109375" style="113" customWidth="1"/>
    <col min="10405" max="10405" width="1" style="113" customWidth="1"/>
    <col min="10406" max="10406" width="11.140625" style="113" customWidth="1"/>
    <col min="10407" max="10407" width="1" style="113" customWidth="1"/>
    <col min="10408" max="10408" width="13.140625" style="113" customWidth="1"/>
    <col min="10409" max="10409" width="1" style="113" customWidth="1"/>
    <col min="10410" max="10410" width="10.7109375" style="113" customWidth="1"/>
    <col min="10411" max="10411" width="1" style="113" customWidth="1"/>
    <col min="10412" max="10412" width="11.140625" style="113" customWidth="1"/>
    <col min="10413" max="10413" width="1" style="113" customWidth="1"/>
    <col min="10414" max="10414" width="15" style="113" customWidth="1"/>
    <col min="10415" max="10415" width="1" style="113" customWidth="1"/>
    <col min="10416" max="10416" width="11.7109375" style="113" customWidth="1"/>
    <col min="10417" max="10417" width="1" style="113" customWidth="1"/>
    <col min="10418" max="10418" width="12.7109375" style="113" customWidth="1"/>
    <col min="10419" max="10419" width="1" style="113" customWidth="1"/>
    <col min="10420" max="10420" width="12.140625" style="113" customWidth="1"/>
    <col min="10421" max="10421" width="0.140625" style="113" customWidth="1"/>
    <col min="10422" max="10656" width="9" style="113"/>
    <col min="10657" max="10658" width="1.7109375" style="113" customWidth="1"/>
    <col min="10659" max="10659" width="50.140625" style="113" customWidth="1"/>
    <col min="10660" max="10660" width="7.7109375" style="113" customWidth="1"/>
    <col min="10661" max="10661" width="1" style="113" customWidth="1"/>
    <col min="10662" max="10662" width="11.140625" style="113" customWidth="1"/>
    <col min="10663" max="10663" width="1" style="113" customWidth="1"/>
    <col min="10664" max="10664" width="13.140625" style="113" customWidth="1"/>
    <col min="10665" max="10665" width="1" style="113" customWidth="1"/>
    <col min="10666" max="10666" width="10.7109375" style="113" customWidth="1"/>
    <col min="10667" max="10667" width="1" style="113" customWidth="1"/>
    <col min="10668" max="10668" width="11.140625" style="113" customWidth="1"/>
    <col min="10669" max="10669" width="1" style="113" customWidth="1"/>
    <col min="10670" max="10670" width="15" style="113" customWidth="1"/>
    <col min="10671" max="10671" width="1" style="113" customWidth="1"/>
    <col min="10672" max="10672" width="11.7109375" style="113" customWidth="1"/>
    <col min="10673" max="10673" width="1" style="113" customWidth="1"/>
    <col min="10674" max="10674" width="12.7109375" style="113" customWidth="1"/>
    <col min="10675" max="10675" width="1" style="113" customWidth="1"/>
    <col min="10676" max="10676" width="12.140625" style="113" customWidth="1"/>
    <col min="10677" max="10677" width="0.140625" style="113" customWidth="1"/>
    <col min="10678" max="10912" width="9" style="113"/>
    <col min="10913" max="10914" width="1.7109375" style="113" customWidth="1"/>
    <col min="10915" max="10915" width="50.140625" style="113" customWidth="1"/>
    <col min="10916" max="10916" width="7.7109375" style="113" customWidth="1"/>
    <col min="10917" max="10917" width="1" style="113" customWidth="1"/>
    <col min="10918" max="10918" width="11.140625" style="113" customWidth="1"/>
    <col min="10919" max="10919" width="1" style="113" customWidth="1"/>
    <col min="10920" max="10920" width="13.140625" style="113" customWidth="1"/>
    <col min="10921" max="10921" width="1" style="113" customWidth="1"/>
    <col min="10922" max="10922" width="10.7109375" style="113" customWidth="1"/>
    <col min="10923" max="10923" width="1" style="113" customWidth="1"/>
    <col min="10924" max="10924" width="11.140625" style="113" customWidth="1"/>
    <col min="10925" max="10925" width="1" style="113" customWidth="1"/>
    <col min="10926" max="10926" width="15" style="113" customWidth="1"/>
    <col min="10927" max="10927" width="1" style="113" customWidth="1"/>
    <col min="10928" max="10928" width="11.7109375" style="113" customWidth="1"/>
    <col min="10929" max="10929" width="1" style="113" customWidth="1"/>
    <col min="10930" max="10930" width="12.7109375" style="113" customWidth="1"/>
    <col min="10931" max="10931" width="1" style="113" customWidth="1"/>
    <col min="10932" max="10932" width="12.140625" style="113" customWidth="1"/>
    <col min="10933" max="10933" width="0.140625" style="113" customWidth="1"/>
    <col min="10934" max="11168" width="9" style="113"/>
    <col min="11169" max="11170" width="1.7109375" style="113" customWidth="1"/>
    <col min="11171" max="11171" width="50.140625" style="113" customWidth="1"/>
    <col min="11172" max="11172" width="7.7109375" style="113" customWidth="1"/>
    <col min="11173" max="11173" width="1" style="113" customWidth="1"/>
    <col min="11174" max="11174" width="11.140625" style="113" customWidth="1"/>
    <col min="11175" max="11175" width="1" style="113" customWidth="1"/>
    <col min="11176" max="11176" width="13.140625" style="113" customWidth="1"/>
    <col min="11177" max="11177" width="1" style="113" customWidth="1"/>
    <col min="11178" max="11178" width="10.7109375" style="113" customWidth="1"/>
    <col min="11179" max="11179" width="1" style="113" customWidth="1"/>
    <col min="11180" max="11180" width="11.140625" style="113" customWidth="1"/>
    <col min="11181" max="11181" width="1" style="113" customWidth="1"/>
    <col min="11182" max="11182" width="15" style="113" customWidth="1"/>
    <col min="11183" max="11183" width="1" style="113" customWidth="1"/>
    <col min="11184" max="11184" width="11.7109375" style="113" customWidth="1"/>
    <col min="11185" max="11185" width="1" style="113" customWidth="1"/>
    <col min="11186" max="11186" width="12.7109375" style="113" customWidth="1"/>
    <col min="11187" max="11187" width="1" style="113" customWidth="1"/>
    <col min="11188" max="11188" width="12.140625" style="113" customWidth="1"/>
    <col min="11189" max="11189" width="0.140625" style="113" customWidth="1"/>
    <col min="11190" max="11424" width="9" style="113"/>
    <col min="11425" max="11426" width="1.7109375" style="113" customWidth="1"/>
    <col min="11427" max="11427" width="50.140625" style="113" customWidth="1"/>
    <col min="11428" max="11428" width="7.7109375" style="113" customWidth="1"/>
    <col min="11429" max="11429" width="1" style="113" customWidth="1"/>
    <col min="11430" max="11430" width="11.140625" style="113" customWidth="1"/>
    <col min="11431" max="11431" width="1" style="113" customWidth="1"/>
    <col min="11432" max="11432" width="13.140625" style="113" customWidth="1"/>
    <col min="11433" max="11433" width="1" style="113" customWidth="1"/>
    <col min="11434" max="11434" width="10.7109375" style="113" customWidth="1"/>
    <col min="11435" max="11435" width="1" style="113" customWidth="1"/>
    <col min="11436" max="11436" width="11.140625" style="113" customWidth="1"/>
    <col min="11437" max="11437" width="1" style="113" customWidth="1"/>
    <col min="11438" max="11438" width="15" style="113" customWidth="1"/>
    <col min="11439" max="11439" width="1" style="113" customWidth="1"/>
    <col min="11440" max="11440" width="11.7109375" style="113" customWidth="1"/>
    <col min="11441" max="11441" width="1" style="113" customWidth="1"/>
    <col min="11442" max="11442" width="12.7109375" style="113" customWidth="1"/>
    <col min="11443" max="11443" width="1" style="113" customWidth="1"/>
    <col min="11444" max="11444" width="12.140625" style="113" customWidth="1"/>
    <col min="11445" max="11445" width="0.140625" style="113" customWidth="1"/>
    <col min="11446" max="11680" width="9" style="113"/>
    <col min="11681" max="11682" width="1.7109375" style="113" customWidth="1"/>
    <col min="11683" max="11683" width="50.140625" style="113" customWidth="1"/>
    <col min="11684" max="11684" width="7.7109375" style="113" customWidth="1"/>
    <col min="11685" max="11685" width="1" style="113" customWidth="1"/>
    <col min="11686" max="11686" width="11.140625" style="113" customWidth="1"/>
    <col min="11687" max="11687" width="1" style="113" customWidth="1"/>
    <col min="11688" max="11688" width="13.140625" style="113" customWidth="1"/>
    <col min="11689" max="11689" width="1" style="113" customWidth="1"/>
    <col min="11690" max="11690" width="10.7109375" style="113" customWidth="1"/>
    <col min="11691" max="11691" width="1" style="113" customWidth="1"/>
    <col min="11692" max="11692" width="11.140625" style="113" customWidth="1"/>
    <col min="11693" max="11693" width="1" style="113" customWidth="1"/>
    <col min="11694" max="11694" width="15" style="113" customWidth="1"/>
    <col min="11695" max="11695" width="1" style="113" customWidth="1"/>
    <col min="11696" max="11696" width="11.7109375" style="113" customWidth="1"/>
    <col min="11697" max="11697" width="1" style="113" customWidth="1"/>
    <col min="11698" max="11698" width="12.7109375" style="113" customWidth="1"/>
    <col min="11699" max="11699" width="1" style="113" customWidth="1"/>
    <col min="11700" max="11700" width="12.140625" style="113" customWidth="1"/>
    <col min="11701" max="11701" width="0.140625" style="113" customWidth="1"/>
    <col min="11702" max="11936" width="9" style="113"/>
    <col min="11937" max="11938" width="1.7109375" style="113" customWidth="1"/>
    <col min="11939" max="11939" width="50.140625" style="113" customWidth="1"/>
    <col min="11940" max="11940" width="7.7109375" style="113" customWidth="1"/>
    <col min="11941" max="11941" width="1" style="113" customWidth="1"/>
    <col min="11942" max="11942" width="11.140625" style="113" customWidth="1"/>
    <col min="11943" max="11943" width="1" style="113" customWidth="1"/>
    <col min="11944" max="11944" width="13.140625" style="113" customWidth="1"/>
    <col min="11945" max="11945" width="1" style="113" customWidth="1"/>
    <col min="11946" max="11946" width="10.7109375" style="113" customWidth="1"/>
    <col min="11947" max="11947" width="1" style="113" customWidth="1"/>
    <col min="11948" max="11948" width="11.140625" style="113" customWidth="1"/>
    <col min="11949" max="11949" width="1" style="113" customWidth="1"/>
    <col min="11950" max="11950" width="15" style="113" customWidth="1"/>
    <col min="11951" max="11951" width="1" style="113" customWidth="1"/>
    <col min="11952" max="11952" width="11.7109375" style="113" customWidth="1"/>
    <col min="11953" max="11953" width="1" style="113" customWidth="1"/>
    <col min="11954" max="11954" width="12.7109375" style="113" customWidth="1"/>
    <col min="11955" max="11955" width="1" style="113" customWidth="1"/>
    <col min="11956" max="11956" width="12.140625" style="113" customWidth="1"/>
    <col min="11957" max="11957" width="0.140625" style="113" customWidth="1"/>
    <col min="11958" max="12192" width="9" style="113"/>
    <col min="12193" max="12194" width="1.7109375" style="113" customWidth="1"/>
    <col min="12195" max="12195" width="50.140625" style="113" customWidth="1"/>
    <col min="12196" max="12196" width="7.7109375" style="113" customWidth="1"/>
    <col min="12197" max="12197" width="1" style="113" customWidth="1"/>
    <col min="12198" max="12198" width="11.140625" style="113" customWidth="1"/>
    <col min="12199" max="12199" width="1" style="113" customWidth="1"/>
    <col min="12200" max="12200" width="13.140625" style="113" customWidth="1"/>
    <col min="12201" max="12201" width="1" style="113" customWidth="1"/>
    <col min="12202" max="12202" width="10.7109375" style="113" customWidth="1"/>
    <col min="12203" max="12203" width="1" style="113" customWidth="1"/>
    <col min="12204" max="12204" width="11.140625" style="113" customWidth="1"/>
    <col min="12205" max="12205" width="1" style="113" customWidth="1"/>
    <col min="12206" max="12206" width="15" style="113" customWidth="1"/>
    <col min="12207" max="12207" width="1" style="113" customWidth="1"/>
    <col min="12208" max="12208" width="11.7109375" style="113" customWidth="1"/>
    <col min="12209" max="12209" width="1" style="113" customWidth="1"/>
    <col min="12210" max="12210" width="12.7109375" style="113" customWidth="1"/>
    <col min="12211" max="12211" width="1" style="113" customWidth="1"/>
    <col min="12212" max="12212" width="12.140625" style="113" customWidth="1"/>
    <col min="12213" max="12213" width="0.140625" style="113" customWidth="1"/>
    <col min="12214" max="12448" width="9" style="113"/>
    <col min="12449" max="12450" width="1.7109375" style="113" customWidth="1"/>
    <col min="12451" max="12451" width="50.140625" style="113" customWidth="1"/>
    <col min="12452" max="12452" width="7.7109375" style="113" customWidth="1"/>
    <col min="12453" max="12453" width="1" style="113" customWidth="1"/>
    <col min="12454" max="12454" width="11.140625" style="113" customWidth="1"/>
    <col min="12455" max="12455" width="1" style="113" customWidth="1"/>
    <col min="12456" max="12456" width="13.140625" style="113" customWidth="1"/>
    <col min="12457" max="12457" width="1" style="113" customWidth="1"/>
    <col min="12458" max="12458" width="10.7109375" style="113" customWidth="1"/>
    <col min="12459" max="12459" width="1" style="113" customWidth="1"/>
    <col min="12460" max="12460" width="11.140625" style="113" customWidth="1"/>
    <col min="12461" max="12461" width="1" style="113" customWidth="1"/>
    <col min="12462" max="12462" width="15" style="113" customWidth="1"/>
    <col min="12463" max="12463" width="1" style="113" customWidth="1"/>
    <col min="12464" max="12464" width="11.7109375" style="113" customWidth="1"/>
    <col min="12465" max="12465" width="1" style="113" customWidth="1"/>
    <col min="12466" max="12466" width="12.7109375" style="113" customWidth="1"/>
    <col min="12467" max="12467" width="1" style="113" customWidth="1"/>
    <col min="12468" max="12468" width="12.140625" style="113" customWidth="1"/>
    <col min="12469" max="12469" width="0.140625" style="113" customWidth="1"/>
    <col min="12470" max="12704" width="9" style="113"/>
    <col min="12705" max="12706" width="1.7109375" style="113" customWidth="1"/>
    <col min="12707" max="12707" width="50.140625" style="113" customWidth="1"/>
    <col min="12708" max="12708" width="7.7109375" style="113" customWidth="1"/>
    <col min="12709" max="12709" width="1" style="113" customWidth="1"/>
    <col min="12710" max="12710" width="11.140625" style="113" customWidth="1"/>
    <col min="12711" max="12711" width="1" style="113" customWidth="1"/>
    <col min="12712" max="12712" width="13.140625" style="113" customWidth="1"/>
    <col min="12713" max="12713" width="1" style="113" customWidth="1"/>
    <col min="12714" max="12714" width="10.7109375" style="113" customWidth="1"/>
    <col min="12715" max="12715" width="1" style="113" customWidth="1"/>
    <col min="12716" max="12716" width="11.140625" style="113" customWidth="1"/>
    <col min="12717" max="12717" width="1" style="113" customWidth="1"/>
    <col min="12718" max="12718" width="15" style="113" customWidth="1"/>
    <col min="12719" max="12719" width="1" style="113" customWidth="1"/>
    <col min="12720" max="12720" width="11.7109375" style="113" customWidth="1"/>
    <col min="12721" max="12721" width="1" style="113" customWidth="1"/>
    <col min="12722" max="12722" width="12.7109375" style="113" customWidth="1"/>
    <col min="12723" max="12723" width="1" style="113" customWidth="1"/>
    <col min="12724" max="12724" width="12.140625" style="113" customWidth="1"/>
    <col min="12725" max="12725" width="0.140625" style="113" customWidth="1"/>
    <col min="12726" max="12960" width="9" style="113"/>
    <col min="12961" max="12962" width="1.7109375" style="113" customWidth="1"/>
    <col min="12963" max="12963" width="50.140625" style="113" customWidth="1"/>
    <col min="12964" max="12964" width="7.7109375" style="113" customWidth="1"/>
    <col min="12965" max="12965" width="1" style="113" customWidth="1"/>
    <col min="12966" max="12966" width="11.140625" style="113" customWidth="1"/>
    <col min="12967" max="12967" width="1" style="113" customWidth="1"/>
    <col min="12968" max="12968" width="13.140625" style="113" customWidth="1"/>
    <col min="12969" max="12969" width="1" style="113" customWidth="1"/>
    <col min="12970" max="12970" width="10.7109375" style="113" customWidth="1"/>
    <col min="12971" max="12971" width="1" style="113" customWidth="1"/>
    <col min="12972" max="12972" width="11.140625" style="113" customWidth="1"/>
    <col min="12973" max="12973" width="1" style="113" customWidth="1"/>
    <col min="12974" max="12974" width="15" style="113" customWidth="1"/>
    <col min="12975" max="12975" width="1" style="113" customWidth="1"/>
    <col min="12976" max="12976" width="11.7109375" style="113" customWidth="1"/>
    <col min="12977" max="12977" width="1" style="113" customWidth="1"/>
    <col min="12978" max="12978" width="12.7109375" style="113" customWidth="1"/>
    <col min="12979" max="12979" width="1" style="113" customWidth="1"/>
    <col min="12980" max="12980" width="12.140625" style="113" customWidth="1"/>
    <col min="12981" max="12981" width="0.140625" style="113" customWidth="1"/>
    <col min="12982" max="13216" width="9" style="113"/>
    <col min="13217" max="13218" width="1.7109375" style="113" customWidth="1"/>
    <col min="13219" max="13219" width="50.140625" style="113" customWidth="1"/>
    <col min="13220" max="13220" width="7.7109375" style="113" customWidth="1"/>
    <col min="13221" max="13221" width="1" style="113" customWidth="1"/>
    <col min="13222" max="13222" width="11.140625" style="113" customWidth="1"/>
    <col min="13223" max="13223" width="1" style="113" customWidth="1"/>
    <col min="13224" max="13224" width="13.140625" style="113" customWidth="1"/>
    <col min="13225" max="13225" width="1" style="113" customWidth="1"/>
    <col min="13226" max="13226" width="10.7109375" style="113" customWidth="1"/>
    <col min="13227" max="13227" width="1" style="113" customWidth="1"/>
    <col min="13228" max="13228" width="11.140625" style="113" customWidth="1"/>
    <col min="13229" max="13229" width="1" style="113" customWidth="1"/>
    <col min="13230" max="13230" width="15" style="113" customWidth="1"/>
    <col min="13231" max="13231" width="1" style="113" customWidth="1"/>
    <col min="13232" max="13232" width="11.7109375" style="113" customWidth="1"/>
    <col min="13233" max="13233" width="1" style="113" customWidth="1"/>
    <col min="13234" max="13234" width="12.7109375" style="113" customWidth="1"/>
    <col min="13235" max="13235" width="1" style="113" customWidth="1"/>
    <col min="13236" max="13236" width="12.140625" style="113" customWidth="1"/>
    <col min="13237" max="13237" width="0.140625" style="113" customWidth="1"/>
    <col min="13238" max="13472" width="9" style="113"/>
    <col min="13473" max="13474" width="1.7109375" style="113" customWidth="1"/>
    <col min="13475" max="13475" width="50.140625" style="113" customWidth="1"/>
    <col min="13476" max="13476" width="7.7109375" style="113" customWidth="1"/>
    <col min="13477" max="13477" width="1" style="113" customWidth="1"/>
    <col min="13478" max="13478" width="11.140625" style="113" customWidth="1"/>
    <col min="13479" max="13479" width="1" style="113" customWidth="1"/>
    <col min="13480" max="13480" width="13.140625" style="113" customWidth="1"/>
    <col min="13481" max="13481" width="1" style="113" customWidth="1"/>
    <col min="13482" max="13482" width="10.7109375" style="113" customWidth="1"/>
    <col min="13483" max="13483" width="1" style="113" customWidth="1"/>
    <col min="13484" max="13484" width="11.140625" style="113" customWidth="1"/>
    <col min="13485" max="13485" width="1" style="113" customWidth="1"/>
    <col min="13486" max="13486" width="15" style="113" customWidth="1"/>
    <col min="13487" max="13487" width="1" style="113" customWidth="1"/>
    <col min="13488" max="13488" width="11.7109375" style="113" customWidth="1"/>
    <col min="13489" max="13489" width="1" style="113" customWidth="1"/>
    <col min="13490" max="13490" width="12.7109375" style="113" customWidth="1"/>
    <col min="13491" max="13491" width="1" style="113" customWidth="1"/>
    <col min="13492" max="13492" width="12.140625" style="113" customWidth="1"/>
    <col min="13493" max="13493" width="0.140625" style="113" customWidth="1"/>
    <col min="13494" max="13728" width="9" style="113"/>
    <col min="13729" max="13730" width="1.7109375" style="113" customWidth="1"/>
    <col min="13731" max="13731" width="50.140625" style="113" customWidth="1"/>
    <col min="13732" max="13732" width="7.7109375" style="113" customWidth="1"/>
    <col min="13733" max="13733" width="1" style="113" customWidth="1"/>
    <col min="13734" max="13734" width="11.140625" style="113" customWidth="1"/>
    <col min="13735" max="13735" width="1" style="113" customWidth="1"/>
    <col min="13736" max="13736" width="13.140625" style="113" customWidth="1"/>
    <col min="13737" max="13737" width="1" style="113" customWidth="1"/>
    <col min="13738" max="13738" width="10.7109375" style="113" customWidth="1"/>
    <col min="13739" max="13739" width="1" style="113" customWidth="1"/>
    <col min="13740" max="13740" width="11.140625" style="113" customWidth="1"/>
    <col min="13741" max="13741" width="1" style="113" customWidth="1"/>
    <col min="13742" max="13742" width="15" style="113" customWidth="1"/>
    <col min="13743" max="13743" width="1" style="113" customWidth="1"/>
    <col min="13744" max="13744" width="11.7109375" style="113" customWidth="1"/>
    <col min="13745" max="13745" width="1" style="113" customWidth="1"/>
    <col min="13746" max="13746" width="12.7109375" style="113" customWidth="1"/>
    <col min="13747" max="13747" width="1" style="113" customWidth="1"/>
    <col min="13748" max="13748" width="12.140625" style="113" customWidth="1"/>
    <col min="13749" max="13749" width="0.140625" style="113" customWidth="1"/>
    <col min="13750" max="13984" width="9" style="113"/>
    <col min="13985" max="13986" width="1.7109375" style="113" customWidth="1"/>
    <col min="13987" max="13987" width="50.140625" style="113" customWidth="1"/>
    <col min="13988" max="13988" width="7.7109375" style="113" customWidth="1"/>
    <col min="13989" max="13989" width="1" style="113" customWidth="1"/>
    <col min="13990" max="13990" width="11.140625" style="113" customWidth="1"/>
    <col min="13991" max="13991" width="1" style="113" customWidth="1"/>
    <col min="13992" max="13992" width="13.140625" style="113" customWidth="1"/>
    <col min="13993" max="13993" width="1" style="113" customWidth="1"/>
    <col min="13994" max="13994" width="10.7109375" style="113" customWidth="1"/>
    <col min="13995" max="13995" width="1" style="113" customWidth="1"/>
    <col min="13996" max="13996" width="11.140625" style="113" customWidth="1"/>
    <col min="13997" max="13997" width="1" style="113" customWidth="1"/>
    <col min="13998" max="13998" width="15" style="113" customWidth="1"/>
    <col min="13999" max="13999" width="1" style="113" customWidth="1"/>
    <col min="14000" max="14000" width="11.7109375" style="113" customWidth="1"/>
    <col min="14001" max="14001" width="1" style="113" customWidth="1"/>
    <col min="14002" max="14002" width="12.7109375" style="113" customWidth="1"/>
    <col min="14003" max="14003" width="1" style="113" customWidth="1"/>
    <col min="14004" max="14004" width="12.140625" style="113" customWidth="1"/>
    <col min="14005" max="14005" width="0.140625" style="113" customWidth="1"/>
    <col min="14006" max="14240" width="9" style="113"/>
    <col min="14241" max="14242" width="1.7109375" style="113" customWidth="1"/>
    <col min="14243" max="14243" width="50.140625" style="113" customWidth="1"/>
    <col min="14244" max="14244" width="7.7109375" style="113" customWidth="1"/>
    <col min="14245" max="14245" width="1" style="113" customWidth="1"/>
    <col min="14246" max="14246" width="11.140625" style="113" customWidth="1"/>
    <col min="14247" max="14247" width="1" style="113" customWidth="1"/>
    <col min="14248" max="14248" width="13.140625" style="113" customWidth="1"/>
    <col min="14249" max="14249" width="1" style="113" customWidth="1"/>
    <col min="14250" max="14250" width="10.7109375" style="113" customWidth="1"/>
    <col min="14251" max="14251" width="1" style="113" customWidth="1"/>
    <col min="14252" max="14252" width="11.140625" style="113" customWidth="1"/>
    <col min="14253" max="14253" width="1" style="113" customWidth="1"/>
    <col min="14254" max="14254" width="15" style="113" customWidth="1"/>
    <col min="14255" max="14255" width="1" style="113" customWidth="1"/>
    <col min="14256" max="14256" width="11.7109375" style="113" customWidth="1"/>
    <col min="14257" max="14257" width="1" style="113" customWidth="1"/>
    <col min="14258" max="14258" width="12.7109375" style="113" customWidth="1"/>
    <col min="14259" max="14259" width="1" style="113" customWidth="1"/>
    <col min="14260" max="14260" width="12.140625" style="113" customWidth="1"/>
    <col min="14261" max="14261" width="0.140625" style="113" customWidth="1"/>
    <col min="14262" max="14496" width="9" style="113"/>
    <col min="14497" max="14498" width="1.7109375" style="113" customWidth="1"/>
    <col min="14499" max="14499" width="50.140625" style="113" customWidth="1"/>
    <col min="14500" max="14500" width="7.7109375" style="113" customWidth="1"/>
    <col min="14501" max="14501" width="1" style="113" customWidth="1"/>
    <col min="14502" max="14502" width="11.140625" style="113" customWidth="1"/>
    <col min="14503" max="14503" width="1" style="113" customWidth="1"/>
    <col min="14504" max="14504" width="13.140625" style="113" customWidth="1"/>
    <col min="14505" max="14505" width="1" style="113" customWidth="1"/>
    <col min="14506" max="14506" width="10.7109375" style="113" customWidth="1"/>
    <col min="14507" max="14507" width="1" style="113" customWidth="1"/>
    <col min="14508" max="14508" width="11.140625" style="113" customWidth="1"/>
    <col min="14509" max="14509" width="1" style="113" customWidth="1"/>
    <col min="14510" max="14510" width="15" style="113" customWidth="1"/>
    <col min="14511" max="14511" width="1" style="113" customWidth="1"/>
    <col min="14512" max="14512" width="11.7109375" style="113" customWidth="1"/>
    <col min="14513" max="14513" width="1" style="113" customWidth="1"/>
    <col min="14514" max="14514" width="12.7109375" style="113" customWidth="1"/>
    <col min="14515" max="14515" width="1" style="113" customWidth="1"/>
    <col min="14516" max="14516" width="12.140625" style="113" customWidth="1"/>
    <col min="14517" max="14517" width="0.140625" style="113" customWidth="1"/>
    <col min="14518" max="14752" width="9" style="113"/>
    <col min="14753" max="14754" width="1.7109375" style="113" customWidth="1"/>
    <col min="14755" max="14755" width="50.140625" style="113" customWidth="1"/>
    <col min="14756" max="14756" width="7.7109375" style="113" customWidth="1"/>
    <col min="14757" max="14757" width="1" style="113" customWidth="1"/>
    <col min="14758" max="14758" width="11.140625" style="113" customWidth="1"/>
    <col min="14759" max="14759" width="1" style="113" customWidth="1"/>
    <col min="14760" max="14760" width="13.140625" style="113" customWidth="1"/>
    <col min="14761" max="14761" width="1" style="113" customWidth="1"/>
    <col min="14762" max="14762" width="10.7109375" style="113" customWidth="1"/>
    <col min="14763" max="14763" width="1" style="113" customWidth="1"/>
    <col min="14764" max="14764" width="11.140625" style="113" customWidth="1"/>
    <col min="14765" max="14765" width="1" style="113" customWidth="1"/>
    <col min="14766" max="14766" width="15" style="113" customWidth="1"/>
    <col min="14767" max="14767" width="1" style="113" customWidth="1"/>
    <col min="14768" max="14768" width="11.7109375" style="113" customWidth="1"/>
    <col min="14769" max="14769" width="1" style="113" customWidth="1"/>
    <col min="14770" max="14770" width="12.7109375" style="113" customWidth="1"/>
    <col min="14771" max="14771" width="1" style="113" customWidth="1"/>
    <col min="14772" max="14772" width="12.140625" style="113" customWidth="1"/>
    <col min="14773" max="14773" width="0.140625" style="113" customWidth="1"/>
    <col min="14774" max="15008" width="9" style="113"/>
    <col min="15009" max="15010" width="1.7109375" style="113" customWidth="1"/>
    <col min="15011" max="15011" width="50.140625" style="113" customWidth="1"/>
    <col min="15012" max="15012" width="7.7109375" style="113" customWidth="1"/>
    <col min="15013" max="15013" width="1" style="113" customWidth="1"/>
    <col min="15014" max="15014" width="11.140625" style="113" customWidth="1"/>
    <col min="15015" max="15015" width="1" style="113" customWidth="1"/>
    <col min="15016" max="15016" width="13.140625" style="113" customWidth="1"/>
    <col min="15017" max="15017" width="1" style="113" customWidth="1"/>
    <col min="15018" max="15018" width="10.7109375" style="113" customWidth="1"/>
    <col min="15019" max="15019" width="1" style="113" customWidth="1"/>
    <col min="15020" max="15020" width="11.140625" style="113" customWidth="1"/>
    <col min="15021" max="15021" width="1" style="113" customWidth="1"/>
    <col min="15022" max="15022" width="15" style="113" customWidth="1"/>
    <col min="15023" max="15023" width="1" style="113" customWidth="1"/>
    <col min="15024" max="15024" width="11.7109375" style="113" customWidth="1"/>
    <col min="15025" max="15025" width="1" style="113" customWidth="1"/>
    <col min="15026" max="15026" width="12.7109375" style="113" customWidth="1"/>
    <col min="15027" max="15027" width="1" style="113" customWidth="1"/>
    <col min="15028" max="15028" width="12.140625" style="113" customWidth="1"/>
    <col min="15029" max="15029" width="0.140625" style="113" customWidth="1"/>
    <col min="15030" max="15264" width="9" style="113"/>
    <col min="15265" max="15266" width="1.7109375" style="113" customWidth="1"/>
    <col min="15267" max="15267" width="50.140625" style="113" customWidth="1"/>
    <col min="15268" max="15268" width="7.7109375" style="113" customWidth="1"/>
    <col min="15269" max="15269" width="1" style="113" customWidth="1"/>
    <col min="15270" max="15270" width="11.140625" style="113" customWidth="1"/>
    <col min="15271" max="15271" width="1" style="113" customWidth="1"/>
    <col min="15272" max="15272" width="13.140625" style="113" customWidth="1"/>
    <col min="15273" max="15273" width="1" style="113" customWidth="1"/>
    <col min="15274" max="15274" width="10.7109375" style="113" customWidth="1"/>
    <col min="15275" max="15275" width="1" style="113" customWidth="1"/>
    <col min="15276" max="15276" width="11.140625" style="113" customWidth="1"/>
    <col min="15277" max="15277" width="1" style="113" customWidth="1"/>
    <col min="15278" max="15278" width="15" style="113" customWidth="1"/>
    <col min="15279" max="15279" width="1" style="113" customWidth="1"/>
    <col min="15280" max="15280" width="11.7109375" style="113" customWidth="1"/>
    <col min="15281" max="15281" width="1" style="113" customWidth="1"/>
    <col min="15282" max="15282" width="12.7109375" style="113" customWidth="1"/>
    <col min="15283" max="15283" width="1" style="113" customWidth="1"/>
    <col min="15284" max="15284" width="12.140625" style="113" customWidth="1"/>
    <col min="15285" max="15285" width="0.140625" style="113" customWidth="1"/>
    <col min="15286" max="15520" width="9" style="113"/>
    <col min="15521" max="15522" width="1.7109375" style="113" customWidth="1"/>
    <col min="15523" max="15523" width="50.140625" style="113" customWidth="1"/>
    <col min="15524" max="15524" width="7.7109375" style="113" customWidth="1"/>
    <col min="15525" max="15525" width="1" style="113" customWidth="1"/>
    <col min="15526" max="15526" width="11.140625" style="113" customWidth="1"/>
    <col min="15527" max="15527" width="1" style="113" customWidth="1"/>
    <col min="15528" max="15528" width="13.140625" style="113" customWidth="1"/>
    <col min="15529" max="15529" width="1" style="113" customWidth="1"/>
    <col min="15530" max="15530" width="10.7109375" style="113" customWidth="1"/>
    <col min="15531" max="15531" width="1" style="113" customWidth="1"/>
    <col min="15532" max="15532" width="11.140625" style="113" customWidth="1"/>
    <col min="15533" max="15533" width="1" style="113" customWidth="1"/>
    <col min="15534" max="15534" width="15" style="113" customWidth="1"/>
    <col min="15535" max="15535" width="1" style="113" customWidth="1"/>
    <col min="15536" max="15536" width="11.7109375" style="113" customWidth="1"/>
    <col min="15537" max="15537" width="1" style="113" customWidth="1"/>
    <col min="15538" max="15538" width="12.7109375" style="113" customWidth="1"/>
    <col min="15539" max="15539" width="1" style="113" customWidth="1"/>
    <col min="15540" max="15540" width="12.140625" style="113" customWidth="1"/>
    <col min="15541" max="15541" width="0.140625" style="113" customWidth="1"/>
    <col min="15542" max="15776" width="9" style="113"/>
    <col min="15777" max="15778" width="1.7109375" style="113" customWidth="1"/>
    <col min="15779" max="15779" width="50.140625" style="113" customWidth="1"/>
    <col min="15780" max="15780" width="7.7109375" style="113" customWidth="1"/>
    <col min="15781" max="15781" width="1" style="113" customWidth="1"/>
    <col min="15782" max="15782" width="11.140625" style="113" customWidth="1"/>
    <col min="15783" max="15783" width="1" style="113" customWidth="1"/>
    <col min="15784" max="15784" width="13.140625" style="113" customWidth="1"/>
    <col min="15785" max="15785" width="1" style="113" customWidth="1"/>
    <col min="15786" max="15786" width="10.7109375" style="113" customWidth="1"/>
    <col min="15787" max="15787" width="1" style="113" customWidth="1"/>
    <col min="15788" max="15788" width="11.140625" style="113" customWidth="1"/>
    <col min="15789" max="15789" width="1" style="113" customWidth="1"/>
    <col min="15790" max="15790" width="15" style="113" customWidth="1"/>
    <col min="15791" max="15791" width="1" style="113" customWidth="1"/>
    <col min="15792" max="15792" width="11.7109375" style="113" customWidth="1"/>
    <col min="15793" max="15793" width="1" style="113" customWidth="1"/>
    <col min="15794" max="15794" width="12.7109375" style="113" customWidth="1"/>
    <col min="15795" max="15795" width="1" style="113" customWidth="1"/>
    <col min="15796" max="15796" width="12.140625" style="113" customWidth="1"/>
    <col min="15797" max="15797" width="0.140625" style="113" customWidth="1"/>
    <col min="15798" max="16033" width="9" style="113"/>
    <col min="16034" max="16063" width="9.140625" style="113" customWidth="1"/>
    <col min="16064" max="16115" width="9.140625" style="113"/>
    <col min="16116" max="16198" width="9.140625" style="113" customWidth="1"/>
    <col min="16199" max="16236" width="9.140625" style="113"/>
    <col min="16237" max="16244" width="9.140625" style="113" customWidth="1"/>
    <col min="16245" max="16382" width="9.140625" style="113"/>
    <col min="16383" max="16384" width="9.140625" style="113" customWidth="1"/>
  </cols>
  <sheetData>
    <row r="1" spans="1:24" s="48" customFormat="1" ht="21.75" customHeight="1">
      <c r="A1" s="48" t="str">
        <f>'TH 2-4'!A1</f>
        <v>บริษัท โปรเอ็น คอร์ป จำกัด (มหาชน)</v>
      </c>
      <c r="F1" s="99"/>
      <c r="G1" s="99"/>
      <c r="H1" s="99"/>
      <c r="I1" s="99"/>
      <c r="J1" s="99"/>
      <c r="K1" s="99"/>
      <c r="L1" s="99"/>
      <c r="M1" s="99"/>
      <c r="N1" s="101"/>
      <c r="O1" s="99"/>
      <c r="P1" s="100"/>
      <c r="Q1" s="101"/>
      <c r="R1" s="100"/>
      <c r="S1" s="101"/>
      <c r="T1" s="100"/>
    </row>
    <row r="2" spans="1:24" s="48" customFormat="1" ht="21.75" customHeight="1">
      <c r="A2" s="48" t="s">
        <v>112</v>
      </c>
      <c r="F2" s="99"/>
      <c r="G2" s="99"/>
      <c r="H2" s="99"/>
      <c r="I2" s="99"/>
      <c r="J2" s="99"/>
      <c r="K2" s="99"/>
      <c r="L2" s="99"/>
      <c r="M2" s="99"/>
      <c r="N2" s="101"/>
      <c r="O2" s="99"/>
      <c r="P2" s="100"/>
      <c r="Q2" s="101"/>
      <c r="R2" s="100"/>
      <c r="S2" s="101"/>
      <c r="T2" s="100"/>
    </row>
    <row r="3" spans="1:24" s="48" customFormat="1" ht="21.75" customHeight="1">
      <c r="A3" s="50" t="s">
        <v>83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5"/>
      <c r="O3" s="103"/>
      <c r="P3" s="104"/>
      <c r="Q3" s="105"/>
      <c r="R3" s="105"/>
      <c r="S3" s="105"/>
      <c r="T3" s="105"/>
      <c r="U3" s="105"/>
      <c r="V3" s="104"/>
      <c r="W3" s="105"/>
      <c r="X3" s="104"/>
    </row>
    <row r="4" spans="1:24" s="48" customFormat="1" ht="17.850000000000001" customHeight="1">
      <c r="A4" s="158"/>
      <c r="F4" s="99"/>
      <c r="G4" s="99"/>
      <c r="H4" s="99"/>
      <c r="I4" s="99"/>
      <c r="J4" s="99"/>
      <c r="K4" s="99"/>
      <c r="L4" s="99"/>
      <c r="M4" s="99"/>
      <c r="N4" s="101"/>
      <c r="O4" s="99"/>
      <c r="P4" s="100"/>
      <c r="Q4" s="101"/>
      <c r="R4" s="101"/>
      <c r="S4" s="101"/>
      <c r="T4" s="101"/>
      <c r="U4" s="101"/>
      <c r="V4" s="100"/>
      <c r="W4" s="101"/>
      <c r="X4" s="100"/>
    </row>
    <row r="5" spans="1:24" s="107" customFormat="1" ht="17.850000000000001" customHeight="1">
      <c r="A5" s="159"/>
      <c r="B5" s="159"/>
      <c r="C5" s="159"/>
      <c r="D5" s="159"/>
      <c r="E5" s="159"/>
      <c r="F5" s="286" t="s">
        <v>3</v>
      </c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</row>
    <row r="6" spans="1:24" s="107" customFormat="1" ht="17.850000000000001" customHeight="1">
      <c r="A6" s="159"/>
      <c r="B6" s="159"/>
      <c r="C6" s="159"/>
      <c r="D6" s="159"/>
      <c r="E6" s="159"/>
      <c r="F6" s="286" t="s">
        <v>113</v>
      </c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160"/>
      <c r="V6" s="160"/>
      <c r="W6" s="160"/>
      <c r="X6" s="160"/>
    </row>
    <row r="7" spans="1:24" s="107" customFormat="1" ht="17.850000000000001" customHeight="1">
      <c r="A7" s="109"/>
      <c r="B7" s="109"/>
      <c r="C7" s="109"/>
      <c r="D7" s="109"/>
      <c r="E7" s="109"/>
      <c r="F7" s="161"/>
      <c r="G7" s="161"/>
      <c r="I7" s="161"/>
      <c r="J7" s="161"/>
      <c r="K7" s="161"/>
      <c r="M7" s="162"/>
      <c r="N7" s="162"/>
      <c r="O7" s="162"/>
      <c r="S7" s="163"/>
      <c r="T7" s="162"/>
      <c r="U7" s="164"/>
      <c r="V7" s="161"/>
      <c r="W7" s="164"/>
      <c r="X7" s="161"/>
    </row>
    <row r="8" spans="1:24" s="107" customFormat="1" ht="17.850000000000001" customHeight="1">
      <c r="A8" s="109"/>
      <c r="B8" s="109"/>
      <c r="C8" s="109"/>
      <c r="D8" s="109"/>
      <c r="E8" s="109"/>
      <c r="F8" s="161"/>
      <c r="G8" s="161"/>
      <c r="H8" s="106"/>
      <c r="I8" s="161"/>
      <c r="J8" s="161"/>
      <c r="K8" s="161"/>
      <c r="L8" s="162" t="s">
        <v>114</v>
      </c>
      <c r="M8" s="162"/>
      <c r="N8" s="162"/>
      <c r="O8" s="162"/>
      <c r="P8" s="286" t="s">
        <v>75</v>
      </c>
      <c r="Q8" s="286"/>
      <c r="R8" s="286"/>
      <c r="S8" s="163"/>
      <c r="T8" s="162"/>
      <c r="U8" s="164"/>
      <c r="V8" s="161"/>
      <c r="W8" s="164"/>
      <c r="X8" s="161"/>
    </row>
    <row r="9" spans="1:24" s="107" customFormat="1" ht="17.850000000000001" customHeight="1">
      <c r="A9" s="159"/>
      <c r="B9" s="159"/>
      <c r="C9" s="159"/>
      <c r="D9" s="159"/>
      <c r="E9" s="159"/>
      <c r="F9" s="162"/>
      <c r="G9" s="162"/>
      <c r="H9" s="162"/>
      <c r="I9" s="162"/>
      <c r="J9" s="162" t="s">
        <v>115</v>
      </c>
      <c r="K9" s="162"/>
      <c r="L9" s="162" t="s">
        <v>116</v>
      </c>
      <c r="M9" s="162"/>
      <c r="N9" s="229" t="s">
        <v>117</v>
      </c>
      <c r="O9" s="162"/>
      <c r="P9" s="228" t="s">
        <v>118</v>
      </c>
      <c r="Q9" s="229"/>
      <c r="R9" s="162"/>
      <c r="S9" s="229"/>
      <c r="T9" s="162" t="s">
        <v>119</v>
      </c>
      <c r="U9" s="230"/>
      <c r="V9" s="162"/>
      <c r="W9" s="229"/>
    </row>
    <row r="10" spans="1:24" s="165" customFormat="1" ht="17.850000000000001" customHeight="1">
      <c r="A10" s="159"/>
      <c r="B10" s="159"/>
      <c r="C10" s="159"/>
      <c r="D10" s="159"/>
      <c r="E10" s="159"/>
      <c r="F10" s="162" t="s">
        <v>120</v>
      </c>
      <c r="G10" s="162"/>
      <c r="H10" s="162" t="s">
        <v>121</v>
      </c>
      <c r="I10" s="162"/>
      <c r="J10" s="231" t="s">
        <v>122</v>
      </c>
      <c r="K10" s="162"/>
      <c r="L10" s="162" t="s">
        <v>123</v>
      </c>
      <c r="M10" s="232"/>
      <c r="N10" s="229" t="s">
        <v>124</v>
      </c>
      <c r="O10" s="232"/>
      <c r="P10" s="233" t="s">
        <v>125</v>
      </c>
      <c r="Q10" s="229"/>
      <c r="R10" s="162"/>
      <c r="S10" s="229"/>
      <c r="T10" s="162" t="s">
        <v>126</v>
      </c>
      <c r="U10" s="230"/>
      <c r="V10" s="162" t="s">
        <v>127</v>
      </c>
      <c r="W10" s="229"/>
      <c r="X10" s="162" t="s">
        <v>128</v>
      </c>
    </row>
    <row r="11" spans="1:24" s="165" customFormat="1" ht="17.850000000000001" customHeight="1">
      <c r="A11" s="159"/>
      <c r="B11" s="159"/>
      <c r="C11" s="159"/>
      <c r="D11" s="159"/>
      <c r="E11" s="159"/>
      <c r="F11" s="162" t="s">
        <v>129</v>
      </c>
      <c r="G11" s="162"/>
      <c r="H11" s="162" t="s">
        <v>130</v>
      </c>
      <c r="I11" s="162"/>
      <c r="J11" s="231" t="s">
        <v>131</v>
      </c>
      <c r="K11" s="162"/>
      <c r="L11" s="162" t="s">
        <v>132</v>
      </c>
      <c r="M11" s="162"/>
      <c r="N11" s="229" t="s">
        <v>133</v>
      </c>
      <c r="O11" s="162"/>
      <c r="P11" s="162" t="s">
        <v>134</v>
      </c>
      <c r="Q11" s="229"/>
      <c r="R11" s="162" t="s">
        <v>77</v>
      </c>
      <c r="S11" s="229"/>
      <c r="T11" s="162" t="s">
        <v>135</v>
      </c>
      <c r="U11" s="229"/>
      <c r="V11" s="162" t="s">
        <v>136</v>
      </c>
      <c r="W11" s="229"/>
      <c r="X11" s="162" t="s">
        <v>62</v>
      </c>
    </row>
    <row r="12" spans="1:24" s="165" customFormat="1" ht="17.850000000000001" customHeight="1">
      <c r="A12" s="109"/>
      <c r="B12" s="109"/>
      <c r="C12" s="109"/>
      <c r="D12" s="280" t="s">
        <v>11</v>
      </c>
      <c r="E12" s="109"/>
      <c r="F12" s="234" t="s">
        <v>12</v>
      </c>
      <c r="G12" s="162"/>
      <c r="H12" s="234" t="s">
        <v>12</v>
      </c>
      <c r="I12" s="162"/>
      <c r="J12" s="234" t="s">
        <v>12</v>
      </c>
      <c r="K12" s="162"/>
      <c r="L12" s="234" t="s">
        <v>12</v>
      </c>
      <c r="M12" s="162"/>
      <c r="N12" s="235" t="s">
        <v>12</v>
      </c>
      <c r="O12" s="162"/>
      <c r="P12" s="234" t="s">
        <v>12</v>
      </c>
      <c r="Q12" s="229"/>
      <c r="R12" s="234" t="s">
        <v>12</v>
      </c>
      <c r="S12" s="229"/>
      <c r="T12" s="234" t="s">
        <v>12</v>
      </c>
      <c r="U12" s="229"/>
      <c r="V12" s="234" t="s">
        <v>12</v>
      </c>
      <c r="W12" s="229"/>
      <c r="X12" s="234" t="s">
        <v>12</v>
      </c>
    </row>
    <row r="13" spans="1:24" s="165" customFormat="1" ht="5.0999999999999996" customHeight="1">
      <c r="A13" s="109"/>
      <c r="B13" s="109"/>
      <c r="C13" s="109"/>
      <c r="D13" s="236"/>
      <c r="E13" s="109"/>
      <c r="F13" s="162"/>
      <c r="G13" s="162"/>
      <c r="H13" s="162"/>
      <c r="I13" s="162"/>
      <c r="J13" s="162"/>
      <c r="K13" s="162"/>
      <c r="L13" s="162"/>
      <c r="M13" s="162"/>
      <c r="N13" s="229"/>
      <c r="O13" s="162"/>
      <c r="P13" s="162"/>
      <c r="Q13" s="229"/>
      <c r="R13" s="162"/>
      <c r="S13" s="229"/>
      <c r="T13" s="162"/>
      <c r="U13" s="229"/>
      <c r="V13" s="162"/>
      <c r="W13" s="229"/>
      <c r="X13" s="162"/>
    </row>
    <row r="14" spans="1:24" s="165" customFormat="1" ht="17.850000000000001" customHeight="1">
      <c r="A14" s="107" t="s">
        <v>137</v>
      </c>
      <c r="B14" s="108"/>
      <c r="C14" s="225"/>
      <c r="D14" s="225"/>
      <c r="E14" s="225"/>
      <c r="F14" s="237">
        <v>158000000</v>
      </c>
      <c r="G14" s="237"/>
      <c r="H14" s="237">
        <v>228732200</v>
      </c>
      <c r="I14" s="237"/>
      <c r="J14" s="237">
        <v>3409740</v>
      </c>
      <c r="K14" s="237"/>
      <c r="L14" s="237">
        <v>1175732</v>
      </c>
      <c r="M14" s="237"/>
      <c r="N14" s="237">
        <v>-1502</v>
      </c>
      <c r="O14" s="237"/>
      <c r="P14" s="237">
        <v>11770000</v>
      </c>
      <c r="Q14" s="237"/>
      <c r="R14" s="237">
        <v>68080890</v>
      </c>
      <c r="S14" s="237"/>
      <c r="T14" s="237">
        <f>SUM(F14:S14)</f>
        <v>471167060</v>
      </c>
      <c r="U14" s="237"/>
      <c r="V14" s="237">
        <v>720963</v>
      </c>
      <c r="W14" s="237"/>
      <c r="X14" s="237">
        <f>SUM(T14:W14)</f>
        <v>471888023</v>
      </c>
    </row>
    <row r="15" spans="1:24" s="165" customFormat="1" ht="5.0999999999999996" customHeight="1">
      <c r="A15" s="107"/>
      <c r="B15" s="225"/>
      <c r="C15" s="225"/>
      <c r="D15" s="225"/>
      <c r="E15" s="225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8"/>
    </row>
    <row r="16" spans="1:24" s="165" customFormat="1" ht="17.850000000000001" customHeight="1">
      <c r="A16" s="227" t="s">
        <v>138</v>
      </c>
      <c r="B16" s="225"/>
      <c r="C16" s="225"/>
      <c r="D16" s="225"/>
      <c r="E16" s="225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8"/>
    </row>
    <row r="17" spans="1:64" s="165" customFormat="1" ht="17.850000000000001" customHeight="1">
      <c r="A17" s="227" t="s">
        <v>139</v>
      </c>
      <c r="B17" s="225"/>
      <c r="C17" s="225"/>
      <c r="D17" s="239">
        <v>14</v>
      </c>
      <c r="E17" s="225"/>
      <c r="F17" s="237">
        <v>473575</v>
      </c>
      <c r="G17" s="237"/>
      <c r="H17" s="237">
        <v>2936165</v>
      </c>
      <c r="I17" s="237"/>
      <c r="J17" s="237">
        <v>-3409740</v>
      </c>
      <c r="K17" s="237"/>
      <c r="L17" s="237">
        <v>0</v>
      </c>
      <c r="M17" s="237"/>
      <c r="N17" s="237">
        <v>0</v>
      </c>
      <c r="O17" s="237"/>
      <c r="P17" s="237">
        <v>0</v>
      </c>
      <c r="Q17" s="237"/>
      <c r="R17" s="237">
        <v>0</v>
      </c>
      <c r="S17" s="237"/>
      <c r="T17" s="237">
        <f>SUM(F17:S17)</f>
        <v>0</v>
      </c>
      <c r="U17" s="237"/>
      <c r="V17" s="237">
        <v>0</v>
      </c>
      <c r="W17" s="237"/>
      <c r="X17" s="237">
        <f>SUM(T17:W17)</f>
        <v>0</v>
      </c>
    </row>
    <row r="18" spans="1:64" s="165" customFormat="1" ht="17.850000000000001" customHeight="1">
      <c r="A18" s="227" t="s">
        <v>104</v>
      </c>
      <c r="B18" s="227"/>
      <c r="C18" s="225"/>
      <c r="D18" s="225"/>
      <c r="E18" s="225"/>
      <c r="F18" s="240">
        <v>0</v>
      </c>
      <c r="G18" s="237"/>
      <c r="H18" s="240">
        <v>0</v>
      </c>
      <c r="I18" s="237"/>
      <c r="J18" s="240">
        <v>0</v>
      </c>
      <c r="K18" s="237"/>
      <c r="L18" s="240">
        <v>0</v>
      </c>
      <c r="M18" s="237"/>
      <c r="N18" s="240">
        <v>0</v>
      </c>
      <c r="O18" s="237"/>
      <c r="P18" s="240">
        <v>0</v>
      </c>
      <c r="Q18" s="237"/>
      <c r="R18" s="240">
        <v>-1573926</v>
      </c>
      <c r="S18" s="237"/>
      <c r="T18" s="240">
        <f>SUM(F18:S18)</f>
        <v>-1573926</v>
      </c>
      <c r="U18" s="237"/>
      <c r="V18" s="240">
        <v>-160652</v>
      </c>
      <c r="W18" s="237"/>
      <c r="X18" s="240">
        <f>SUM(T18:W18)</f>
        <v>-1734578</v>
      </c>
    </row>
    <row r="19" spans="1:64" s="165" customFormat="1" ht="5.0999999999999996" customHeight="1">
      <c r="A19" s="225"/>
      <c r="B19" s="225"/>
      <c r="C19" s="225"/>
      <c r="D19" s="225"/>
      <c r="E19" s="225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8"/>
    </row>
    <row r="20" spans="1:64" s="165" customFormat="1" ht="17.850000000000001" customHeight="1" thickBot="1">
      <c r="A20" s="226" t="s">
        <v>140</v>
      </c>
      <c r="B20" s="225"/>
      <c r="C20" s="225"/>
      <c r="D20" s="237"/>
      <c r="E20" s="237"/>
      <c r="F20" s="241">
        <f>SUM(F14:F19)</f>
        <v>158473575</v>
      </c>
      <c r="G20" s="237"/>
      <c r="H20" s="241">
        <f>SUM(H14:H19)</f>
        <v>231668365</v>
      </c>
      <c r="I20" s="237"/>
      <c r="J20" s="241">
        <f>SUM(J14:J19)</f>
        <v>0</v>
      </c>
      <c r="K20" s="237"/>
      <c r="L20" s="241">
        <f>SUM(L14:L19)</f>
        <v>1175732</v>
      </c>
      <c r="M20" s="237"/>
      <c r="N20" s="241">
        <f>SUM(N14:N19)</f>
        <v>-1502</v>
      </c>
      <c r="O20" s="237"/>
      <c r="P20" s="241">
        <f>SUM(P14:P19)</f>
        <v>11770000</v>
      </c>
      <c r="Q20" s="237"/>
      <c r="R20" s="241">
        <f>SUM(R14:R19)</f>
        <v>66506964</v>
      </c>
      <c r="S20" s="237"/>
      <c r="T20" s="241">
        <f>SUM(T14:T19)</f>
        <v>469593134</v>
      </c>
      <c r="U20" s="237"/>
      <c r="V20" s="241">
        <f>SUM(V14:V19)</f>
        <v>560311</v>
      </c>
      <c r="W20" s="237"/>
      <c r="X20" s="241">
        <f>SUM(T20:W20)</f>
        <v>470153445</v>
      </c>
    </row>
    <row r="21" spans="1:64" s="165" customFormat="1" ht="17.850000000000001" customHeight="1" thickTop="1">
      <c r="A21" s="159"/>
      <c r="B21" s="109"/>
      <c r="C21" s="109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</row>
    <row r="22" spans="1:64" s="165" customFormat="1" ht="17.850000000000001" customHeight="1">
      <c r="A22" s="107" t="s">
        <v>141</v>
      </c>
      <c r="B22" s="108"/>
      <c r="C22" s="109"/>
      <c r="D22" s="109"/>
      <c r="E22" s="109"/>
      <c r="F22" s="169">
        <v>173158750</v>
      </c>
      <c r="G22" s="161"/>
      <c r="H22" s="169">
        <v>322716550</v>
      </c>
      <c r="I22" s="161"/>
      <c r="J22" s="169">
        <v>0</v>
      </c>
      <c r="K22" s="161"/>
      <c r="L22" s="169">
        <v>1175732</v>
      </c>
      <c r="M22" s="161"/>
      <c r="N22" s="169">
        <v>-1502</v>
      </c>
      <c r="O22" s="161"/>
      <c r="P22" s="169">
        <v>12090000</v>
      </c>
      <c r="Q22" s="161"/>
      <c r="R22" s="169">
        <v>48380787</v>
      </c>
      <c r="S22" s="161"/>
      <c r="T22" s="169">
        <f>SUM(F22:S22)</f>
        <v>557520317</v>
      </c>
      <c r="U22" s="161"/>
      <c r="V22" s="169">
        <v>1781817</v>
      </c>
      <c r="W22" s="161"/>
      <c r="X22" s="169">
        <f>SUM(T22:V22)</f>
        <v>559302134</v>
      </c>
      <c r="Y22" s="262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</row>
    <row r="23" spans="1:64" s="165" customFormat="1" ht="5.0999999999999996" customHeight="1">
      <c r="A23" s="107"/>
      <c r="B23" s="109"/>
      <c r="C23" s="109"/>
      <c r="D23" s="109"/>
      <c r="E23" s="109"/>
      <c r="F23" s="169"/>
      <c r="G23" s="161"/>
      <c r="H23" s="169"/>
      <c r="I23" s="161"/>
      <c r="J23" s="169"/>
      <c r="K23" s="161"/>
      <c r="L23" s="169"/>
      <c r="M23" s="161"/>
      <c r="N23" s="169"/>
      <c r="O23" s="161"/>
      <c r="P23" s="169"/>
      <c r="Q23" s="161"/>
      <c r="R23" s="169"/>
      <c r="S23" s="161"/>
      <c r="T23" s="169"/>
      <c r="U23" s="161"/>
      <c r="V23" s="169"/>
      <c r="W23" s="161"/>
      <c r="X23" s="170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</row>
    <row r="24" spans="1:64" s="165" customFormat="1" ht="17.850000000000001" customHeight="1">
      <c r="A24" s="167" t="s">
        <v>138</v>
      </c>
      <c r="B24" s="109"/>
      <c r="C24" s="109"/>
      <c r="D24" s="109"/>
      <c r="E24" s="109"/>
      <c r="F24" s="169"/>
      <c r="G24" s="161"/>
      <c r="H24" s="169"/>
      <c r="I24" s="161"/>
      <c r="J24" s="169"/>
      <c r="K24" s="161"/>
      <c r="L24" s="169"/>
      <c r="M24" s="161"/>
      <c r="N24" s="169"/>
      <c r="O24" s="161"/>
      <c r="P24" s="169"/>
      <c r="Q24" s="161"/>
      <c r="R24" s="169"/>
      <c r="S24" s="161"/>
      <c r="T24" s="169"/>
      <c r="U24" s="161"/>
      <c r="V24" s="169"/>
      <c r="W24" s="161"/>
      <c r="X24" s="170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</row>
    <row r="25" spans="1:64" s="165" customFormat="1" ht="17.850000000000001" customHeight="1">
      <c r="A25" s="167" t="s">
        <v>71</v>
      </c>
      <c r="B25" s="109"/>
      <c r="C25" s="109"/>
      <c r="D25" s="168">
        <v>14</v>
      </c>
      <c r="E25" s="109"/>
      <c r="F25" s="169">
        <v>0</v>
      </c>
      <c r="G25" s="161"/>
      <c r="H25" s="169">
        <v>0</v>
      </c>
      <c r="I25" s="161"/>
      <c r="J25" s="169">
        <v>4540</v>
      </c>
      <c r="K25" s="161"/>
      <c r="L25" s="169">
        <v>0</v>
      </c>
      <c r="M25" s="161"/>
      <c r="N25" s="169">
        <v>0</v>
      </c>
      <c r="O25" s="161"/>
      <c r="P25" s="169">
        <v>0</v>
      </c>
      <c r="Q25" s="161"/>
      <c r="R25" s="169">
        <v>0</v>
      </c>
      <c r="S25" s="161"/>
      <c r="T25" s="169">
        <f>SUM(F25:S25)</f>
        <v>4540</v>
      </c>
      <c r="U25" s="161"/>
      <c r="V25" s="169">
        <v>0</v>
      </c>
      <c r="W25" s="161"/>
      <c r="X25" s="169">
        <f t="shared" ref="X25:X26" si="0">SUM(T25:V25)</f>
        <v>4540</v>
      </c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</row>
    <row r="26" spans="1:64" s="165" customFormat="1" ht="17.850000000000001" customHeight="1">
      <c r="A26" s="109" t="s">
        <v>142</v>
      </c>
      <c r="B26" s="109"/>
      <c r="C26" s="109"/>
      <c r="D26" s="168">
        <v>15</v>
      </c>
      <c r="E26" s="109"/>
      <c r="F26" s="169">
        <v>0</v>
      </c>
      <c r="G26" s="161"/>
      <c r="H26" s="169">
        <v>0</v>
      </c>
      <c r="I26" s="161"/>
      <c r="J26" s="169">
        <v>0</v>
      </c>
      <c r="K26" s="161"/>
      <c r="L26" s="169">
        <v>0</v>
      </c>
      <c r="M26" s="161"/>
      <c r="N26" s="169" t="s">
        <v>143</v>
      </c>
      <c r="O26" s="161"/>
      <c r="P26" s="169">
        <v>97000</v>
      </c>
      <c r="Q26" s="161"/>
      <c r="R26" s="169">
        <v>-97000</v>
      </c>
      <c r="S26" s="161"/>
      <c r="T26" s="169">
        <f>SUM(F26:S26)</f>
        <v>0</v>
      </c>
      <c r="U26" s="161"/>
      <c r="V26" s="169">
        <v>0</v>
      </c>
      <c r="W26" s="161"/>
      <c r="X26" s="169">
        <f t="shared" si="0"/>
        <v>0</v>
      </c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</row>
    <row r="27" spans="1:64" s="165" customFormat="1" ht="17.850000000000001" customHeight="1">
      <c r="A27" s="167" t="s">
        <v>104</v>
      </c>
      <c r="B27" s="167"/>
      <c r="C27" s="109"/>
      <c r="D27" s="109"/>
      <c r="E27" s="109"/>
      <c r="F27" s="171">
        <v>0</v>
      </c>
      <c r="G27" s="161"/>
      <c r="H27" s="171">
        <v>0</v>
      </c>
      <c r="I27" s="161"/>
      <c r="J27" s="171">
        <v>0</v>
      </c>
      <c r="K27" s="161"/>
      <c r="L27" s="171">
        <v>0</v>
      </c>
      <c r="M27" s="161"/>
      <c r="N27" s="171" t="s">
        <v>143</v>
      </c>
      <c r="O27" s="161"/>
      <c r="P27" s="171">
        <v>0</v>
      </c>
      <c r="Q27" s="161"/>
      <c r="R27" s="171">
        <v>-3243519</v>
      </c>
      <c r="S27" s="161"/>
      <c r="T27" s="171">
        <f>SUM(F27:S27)</f>
        <v>-3243519</v>
      </c>
      <c r="U27" s="161"/>
      <c r="V27" s="171">
        <v>-105685</v>
      </c>
      <c r="W27" s="161"/>
      <c r="X27" s="171">
        <f>SUM(T27:V27)</f>
        <v>-3349204</v>
      </c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</row>
    <row r="28" spans="1:64" s="165" customFormat="1" ht="5.0999999999999996" customHeight="1">
      <c r="A28" s="109"/>
      <c r="B28" s="109"/>
      <c r="C28" s="109"/>
      <c r="D28" s="109"/>
      <c r="E28" s="109"/>
      <c r="F28" s="169"/>
      <c r="G28" s="161"/>
      <c r="H28" s="169"/>
      <c r="I28" s="161"/>
      <c r="J28" s="169"/>
      <c r="K28" s="161"/>
      <c r="L28" s="169"/>
      <c r="M28" s="161"/>
      <c r="N28" s="169"/>
      <c r="O28" s="161"/>
      <c r="P28" s="169"/>
      <c r="Q28" s="161"/>
      <c r="R28" s="169"/>
      <c r="S28" s="161"/>
      <c r="T28" s="169"/>
      <c r="U28" s="161"/>
      <c r="V28" s="169"/>
      <c r="W28" s="161"/>
      <c r="X28" s="170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</row>
    <row r="29" spans="1:64" s="165" customFormat="1" ht="17.850000000000001" customHeight="1" thickBot="1">
      <c r="A29" s="226" t="s">
        <v>144</v>
      </c>
      <c r="B29" s="109"/>
      <c r="C29" s="109"/>
      <c r="D29" s="161"/>
      <c r="E29" s="161"/>
      <c r="F29" s="172">
        <f>SUM(F22:F28)</f>
        <v>173158750</v>
      </c>
      <c r="G29" s="161"/>
      <c r="H29" s="172">
        <f>SUM(H22:H28)</f>
        <v>322716550</v>
      </c>
      <c r="I29" s="161"/>
      <c r="J29" s="172">
        <f>SUM(J22:J28)</f>
        <v>4540</v>
      </c>
      <c r="K29" s="161"/>
      <c r="L29" s="172">
        <f>SUM(L22:L28)</f>
        <v>1175732</v>
      </c>
      <c r="M29" s="161"/>
      <c r="N29" s="172">
        <f>SUM(N22:N28)</f>
        <v>-1502</v>
      </c>
      <c r="O29" s="161"/>
      <c r="P29" s="172">
        <f>SUM(P22:P28)</f>
        <v>12187000</v>
      </c>
      <c r="Q29" s="161"/>
      <c r="R29" s="172">
        <v>45040268</v>
      </c>
      <c r="S29" s="161"/>
      <c r="T29" s="172">
        <f>SUM(T22:T28)</f>
        <v>554281338</v>
      </c>
      <c r="U29" s="161"/>
      <c r="V29" s="172">
        <v>1676132</v>
      </c>
      <c r="W29" s="161"/>
      <c r="X29" s="172">
        <f>SUM(T29:W29)</f>
        <v>555957470</v>
      </c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</row>
    <row r="30" spans="1:64" s="165" customFormat="1" ht="21.75" customHeight="1" thickTop="1">
      <c r="A30" s="166"/>
      <c r="B30" s="109"/>
      <c r="C30" s="109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</row>
    <row r="31" spans="1:64" s="165" customFormat="1" ht="21.75" customHeight="1">
      <c r="A31" s="166"/>
      <c r="B31" s="109"/>
      <c r="C31" s="109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</row>
    <row r="32" spans="1:64" s="165" customFormat="1" ht="18.75" customHeight="1">
      <c r="A32" s="166"/>
      <c r="B32" s="109"/>
      <c r="C32" s="109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</row>
    <row r="33" spans="1:24" s="165" customFormat="1" ht="21.75" customHeight="1">
      <c r="A33" s="166"/>
      <c r="B33" s="109"/>
      <c r="C33" s="109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</row>
    <row r="34" spans="1:24" s="165" customFormat="1" ht="16.5" customHeight="1">
      <c r="A34" s="166"/>
      <c r="B34" s="109"/>
      <c r="C34" s="109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</row>
    <row r="35" spans="1:24" s="165" customFormat="1" ht="13.5" customHeight="1">
      <c r="A35" s="166"/>
      <c r="B35" s="109"/>
      <c r="C35" s="109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</row>
    <row r="36" spans="1:24" s="59" customFormat="1" ht="18.600000000000001" customHeight="1">
      <c r="A36" s="287" t="s">
        <v>145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</row>
    <row r="37" spans="1:24" s="59" customFormat="1" ht="24" customHeight="1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</row>
    <row r="38" spans="1:24" ht="21.95" customHeight="1">
      <c r="A38" s="110" t="str">
        <f>'TH 2-4'!A50</f>
        <v>หมายเหตุประกอบข้อมูลทางการเงินเป็นส่วนหนึ่งของข้อมูลทางการเงินระหว่างกาลนี้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1"/>
      <c r="X38" s="112"/>
    </row>
    <row r="40" spans="1:24" ht="21.75" customHeight="1">
      <c r="G40" s="114" t="s">
        <v>146</v>
      </c>
    </row>
  </sheetData>
  <mergeCells count="4">
    <mergeCell ref="F5:X5"/>
    <mergeCell ref="F6:T6"/>
    <mergeCell ref="P8:R8"/>
    <mergeCell ref="A36:X36"/>
  </mergeCells>
  <pageMargins left="0.4" right="0.4" top="0.5" bottom="0.6" header="0.49" footer="0.4"/>
  <pageSetup paperSize="9" scale="85" firstPageNumber="6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AN50"/>
  <sheetViews>
    <sheetView zoomScale="115" zoomScaleNormal="115" zoomScaleSheetLayoutView="85" workbookViewId="0">
      <selection activeCell="J8" sqref="J8"/>
    </sheetView>
  </sheetViews>
  <sheetFormatPr defaultRowHeight="21.75" customHeight="1"/>
  <cols>
    <col min="1" max="2" width="1.7109375" style="86" customWidth="1"/>
    <col min="3" max="3" width="51.28515625" style="86" customWidth="1"/>
    <col min="4" max="4" width="8.7109375" style="191" customWidth="1"/>
    <col min="5" max="5" width="0.85546875" style="192" customWidth="1"/>
    <col min="6" max="6" width="12.140625" style="191" customWidth="1"/>
    <col min="7" max="7" width="0.85546875" style="191" customWidth="1"/>
    <col min="8" max="8" width="12.7109375" style="191" customWidth="1"/>
    <col min="9" max="9" width="0.85546875" style="191" customWidth="1"/>
    <col min="10" max="10" width="12.140625" style="191" customWidth="1"/>
    <col min="11" max="11" width="0.85546875" style="191" customWidth="1"/>
    <col min="12" max="12" width="13.7109375" style="23" customWidth="1"/>
    <col min="13" max="13" width="0.85546875" style="25" customWidth="1"/>
    <col min="14" max="14" width="13.7109375" style="23" customWidth="1"/>
    <col min="15" max="15" width="0.85546875" style="192" customWidth="1"/>
    <col min="16" max="16" width="13.7109375" style="23" customWidth="1"/>
    <col min="17" max="192" width="9" style="86"/>
    <col min="193" max="194" width="1.7109375" style="86" customWidth="1"/>
    <col min="195" max="195" width="62.5703125" style="86" customWidth="1"/>
    <col min="196" max="196" width="8.7109375" style="86" bestFit="1" customWidth="1"/>
    <col min="197" max="197" width="1.7109375" style="86" customWidth="1"/>
    <col min="198" max="198" width="13.7109375" style="86" customWidth="1"/>
    <col min="199" max="199" width="1.7109375" style="86" customWidth="1"/>
    <col min="200" max="200" width="13.7109375" style="86" customWidth="1"/>
    <col min="201" max="201" width="1.7109375" style="86" customWidth="1"/>
    <col min="202" max="202" width="13.7109375" style="86" customWidth="1"/>
    <col min="203" max="203" width="1.7109375" style="86" customWidth="1"/>
    <col min="204" max="204" width="13.7109375" style="86" customWidth="1"/>
    <col min="205" max="205" width="10.7109375" style="86" bestFit="1" customWidth="1"/>
    <col min="206" max="448" width="9" style="86"/>
    <col min="449" max="450" width="1.7109375" style="86" customWidth="1"/>
    <col min="451" max="451" width="62.5703125" style="86" customWidth="1"/>
    <col min="452" max="452" width="8.7109375" style="86" bestFit="1" customWidth="1"/>
    <col min="453" max="453" width="1.7109375" style="86" customWidth="1"/>
    <col min="454" max="454" width="13.7109375" style="86" customWidth="1"/>
    <col min="455" max="455" width="1.7109375" style="86" customWidth="1"/>
    <col min="456" max="456" width="13.7109375" style="86" customWidth="1"/>
    <col min="457" max="457" width="1.7109375" style="86" customWidth="1"/>
    <col min="458" max="458" width="13.7109375" style="86" customWidth="1"/>
    <col min="459" max="459" width="1.7109375" style="86" customWidth="1"/>
    <col min="460" max="460" width="13.7109375" style="86" customWidth="1"/>
    <col min="461" max="461" width="10.7109375" style="86" bestFit="1" customWidth="1"/>
    <col min="462" max="704" width="9" style="86"/>
    <col min="705" max="706" width="1.7109375" style="86" customWidth="1"/>
    <col min="707" max="707" width="62.5703125" style="86" customWidth="1"/>
    <col min="708" max="708" width="8.7109375" style="86" bestFit="1" customWidth="1"/>
    <col min="709" max="709" width="1.7109375" style="86" customWidth="1"/>
    <col min="710" max="710" width="13.7109375" style="86" customWidth="1"/>
    <col min="711" max="711" width="1.7109375" style="86" customWidth="1"/>
    <col min="712" max="712" width="13.7109375" style="86" customWidth="1"/>
    <col min="713" max="713" width="1.7109375" style="86" customWidth="1"/>
    <col min="714" max="714" width="13.7109375" style="86" customWidth="1"/>
    <col min="715" max="715" width="1.7109375" style="86" customWidth="1"/>
    <col min="716" max="716" width="13.7109375" style="86" customWidth="1"/>
    <col min="717" max="717" width="10.7109375" style="86" bestFit="1" customWidth="1"/>
    <col min="718" max="960" width="9" style="86"/>
    <col min="961" max="962" width="1.7109375" style="86" customWidth="1"/>
    <col min="963" max="963" width="62.5703125" style="86" customWidth="1"/>
    <col min="964" max="964" width="8.7109375" style="86" bestFit="1" customWidth="1"/>
    <col min="965" max="965" width="1.7109375" style="86" customWidth="1"/>
    <col min="966" max="966" width="13.7109375" style="86" customWidth="1"/>
    <col min="967" max="967" width="1.7109375" style="86" customWidth="1"/>
    <col min="968" max="968" width="13.7109375" style="86" customWidth="1"/>
    <col min="969" max="969" width="1.7109375" style="86" customWidth="1"/>
    <col min="970" max="970" width="13.7109375" style="86" customWidth="1"/>
    <col min="971" max="971" width="1.7109375" style="86" customWidth="1"/>
    <col min="972" max="972" width="13.7109375" style="86" customWidth="1"/>
    <col min="973" max="973" width="10.7109375" style="86" bestFit="1" customWidth="1"/>
    <col min="974" max="1216" width="9" style="86"/>
    <col min="1217" max="1218" width="1.7109375" style="86" customWidth="1"/>
    <col min="1219" max="1219" width="62.5703125" style="86" customWidth="1"/>
    <col min="1220" max="1220" width="8.7109375" style="86" bestFit="1" customWidth="1"/>
    <col min="1221" max="1221" width="1.7109375" style="86" customWidth="1"/>
    <col min="1222" max="1222" width="13.7109375" style="86" customWidth="1"/>
    <col min="1223" max="1223" width="1.7109375" style="86" customWidth="1"/>
    <col min="1224" max="1224" width="13.7109375" style="86" customWidth="1"/>
    <col min="1225" max="1225" width="1.7109375" style="86" customWidth="1"/>
    <col min="1226" max="1226" width="13.7109375" style="86" customWidth="1"/>
    <col min="1227" max="1227" width="1.7109375" style="86" customWidth="1"/>
    <col min="1228" max="1228" width="13.7109375" style="86" customWidth="1"/>
    <col min="1229" max="1229" width="10.7109375" style="86" bestFit="1" customWidth="1"/>
    <col min="1230" max="1472" width="9" style="86"/>
    <col min="1473" max="1474" width="1.7109375" style="86" customWidth="1"/>
    <col min="1475" max="1475" width="62.5703125" style="86" customWidth="1"/>
    <col min="1476" max="1476" width="8.7109375" style="86" bestFit="1" customWidth="1"/>
    <col min="1477" max="1477" width="1.7109375" style="86" customWidth="1"/>
    <col min="1478" max="1478" width="13.7109375" style="86" customWidth="1"/>
    <col min="1479" max="1479" width="1.7109375" style="86" customWidth="1"/>
    <col min="1480" max="1480" width="13.7109375" style="86" customWidth="1"/>
    <col min="1481" max="1481" width="1.7109375" style="86" customWidth="1"/>
    <col min="1482" max="1482" width="13.7109375" style="86" customWidth="1"/>
    <col min="1483" max="1483" width="1.7109375" style="86" customWidth="1"/>
    <col min="1484" max="1484" width="13.7109375" style="86" customWidth="1"/>
    <col min="1485" max="1485" width="10.7109375" style="86" bestFit="1" customWidth="1"/>
    <col min="1486" max="1728" width="9" style="86"/>
    <col min="1729" max="1730" width="1.7109375" style="86" customWidth="1"/>
    <col min="1731" max="1731" width="62.5703125" style="86" customWidth="1"/>
    <col min="1732" max="1732" width="8.7109375" style="86" bestFit="1" customWidth="1"/>
    <col min="1733" max="1733" width="1.7109375" style="86" customWidth="1"/>
    <col min="1734" max="1734" width="13.7109375" style="86" customWidth="1"/>
    <col min="1735" max="1735" width="1.7109375" style="86" customWidth="1"/>
    <col min="1736" max="1736" width="13.7109375" style="86" customWidth="1"/>
    <col min="1737" max="1737" width="1.7109375" style="86" customWidth="1"/>
    <col min="1738" max="1738" width="13.7109375" style="86" customWidth="1"/>
    <col min="1739" max="1739" width="1.7109375" style="86" customWidth="1"/>
    <col min="1740" max="1740" width="13.7109375" style="86" customWidth="1"/>
    <col min="1741" max="1741" width="10.7109375" style="86" bestFit="1" customWidth="1"/>
    <col min="1742" max="1984" width="9" style="86"/>
    <col min="1985" max="1986" width="1.7109375" style="86" customWidth="1"/>
    <col min="1987" max="1987" width="62.5703125" style="86" customWidth="1"/>
    <col min="1988" max="1988" width="8.7109375" style="86" bestFit="1" customWidth="1"/>
    <col min="1989" max="1989" width="1.7109375" style="86" customWidth="1"/>
    <col min="1990" max="1990" width="13.7109375" style="86" customWidth="1"/>
    <col min="1991" max="1991" width="1.7109375" style="86" customWidth="1"/>
    <col min="1992" max="1992" width="13.7109375" style="86" customWidth="1"/>
    <col min="1993" max="1993" width="1.7109375" style="86" customWidth="1"/>
    <col min="1994" max="1994" width="13.7109375" style="86" customWidth="1"/>
    <col min="1995" max="1995" width="1.7109375" style="86" customWidth="1"/>
    <col min="1996" max="1996" width="13.7109375" style="86" customWidth="1"/>
    <col min="1997" max="1997" width="10.7109375" style="86" bestFit="1" customWidth="1"/>
    <col min="1998" max="2240" width="9" style="86"/>
    <col min="2241" max="2242" width="1.7109375" style="86" customWidth="1"/>
    <col min="2243" max="2243" width="62.5703125" style="86" customWidth="1"/>
    <col min="2244" max="2244" width="8.7109375" style="86" bestFit="1" customWidth="1"/>
    <col min="2245" max="2245" width="1.7109375" style="86" customWidth="1"/>
    <col min="2246" max="2246" width="13.7109375" style="86" customWidth="1"/>
    <col min="2247" max="2247" width="1.7109375" style="86" customWidth="1"/>
    <col min="2248" max="2248" width="13.7109375" style="86" customWidth="1"/>
    <col min="2249" max="2249" width="1.7109375" style="86" customWidth="1"/>
    <col min="2250" max="2250" width="13.7109375" style="86" customWidth="1"/>
    <col min="2251" max="2251" width="1.7109375" style="86" customWidth="1"/>
    <col min="2252" max="2252" width="13.7109375" style="86" customWidth="1"/>
    <col min="2253" max="2253" width="10.7109375" style="86" bestFit="1" customWidth="1"/>
    <col min="2254" max="2496" width="9" style="86"/>
    <col min="2497" max="2498" width="1.7109375" style="86" customWidth="1"/>
    <col min="2499" max="2499" width="62.5703125" style="86" customWidth="1"/>
    <col min="2500" max="2500" width="8.7109375" style="86" bestFit="1" customWidth="1"/>
    <col min="2501" max="2501" width="1.7109375" style="86" customWidth="1"/>
    <col min="2502" max="2502" width="13.7109375" style="86" customWidth="1"/>
    <col min="2503" max="2503" width="1.7109375" style="86" customWidth="1"/>
    <col min="2504" max="2504" width="13.7109375" style="86" customWidth="1"/>
    <col min="2505" max="2505" width="1.7109375" style="86" customWidth="1"/>
    <col min="2506" max="2506" width="13.7109375" style="86" customWidth="1"/>
    <col min="2507" max="2507" width="1.7109375" style="86" customWidth="1"/>
    <col min="2508" max="2508" width="13.7109375" style="86" customWidth="1"/>
    <col min="2509" max="2509" width="10.7109375" style="86" bestFit="1" customWidth="1"/>
    <col min="2510" max="2752" width="9" style="86"/>
    <col min="2753" max="2754" width="1.7109375" style="86" customWidth="1"/>
    <col min="2755" max="2755" width="62.5703125" style="86" customWidth="1"/>
    <col min="2756" max="2756" width="8.7109375" style="86" bestFit="1" customWidth="1"/>
    <col min="2757" max="2757" width="1.7109375" style="86" customWidth="1"/>
    <col min="2758" max="2758" width="13.7109375" style="86" customWidth="1"/>
    <col min="2759" max="2759" width="1.7109375" style="86" customWidth="1"/>
    <col min="2760" max="2760" width="13.7109375" style="86" customWidth="1"/>
    <col min="2761" max="2761" width="1.7109375" style="86" customWidth="1"/>
    <col min="2762" max="2762" width="13.7109375" style="86" customWidth="1"/>
    <col min="2763" max="2763" width="1.7109375" style="86" customWidth="1"/>
    <col min="2764" max="2764" width="13.7109375" style="86" customWidth="1"/>
    <col min="2765" max="2765" width="10.7109375" style="86" bestFit="1" customWidth="1"/>
    <col min="2766" max="3008" width="9" style="86"/>
    <col min="3009" max="3010" width="1.7109375" style="86" customWidth="1"/>
    <col min="3011" max="3011" width="62.5703125" style="86" customWidth="1"/>
    <col min="3012" max="3012" width="8.7109375" style="86" bestFit="1" customWidth="1"/>
    <col min="3013" max="3013" width="1.7109375" style="86" customWidth="1"/>
    <col min="3014" max="3014" width="13.7109375" style="86" customWidth="1"/>
    <col min="3015" max="3015" width="1.7109375" style="86" customWidth="1"/>
    <col min="3016" max="3016" width="13.7109375" style="86" customWidth="1"/>
    <col min="3017" max="3017" width="1.7109375" style="86" customWidth="1"/>
    <col min="3018" max="3018" width="13.7109375" style="86" customWidth="1"/>
    <col min="3019" max="3019" width="1.7109375" style="86" customWidth="1"/>
    <col min="3020" max="3020" width="13.7109375" style="86" customWidth="1"/>
    <col min="3021" max="3021" width="10.7109375" style="86" bestFit="1" customWidth="1"/>
    <col min="3022" max="3264" width="9" style="86"/>
    <col min="3265" max="3266" width="1.7109375" style="86" customWidth="1"/>
    <col min="3267" max="3267" width="62.5703125" style="86" customWidth="1"/>
    <col min="3268" max="3268" width="8.7109375" style="86" bestFit="1" customWidth="1"/>
    <col min="3269" max="3269" width="1.7109375" style="86" customWidth="1"/>
    <col min="3270" max="3270" width="13.7109375" style="86" customWidth="1"/>
    <col min="3271" max="3271" width="1.7109375" style="86" customWidth="1"/>
    <col min="3272" max="3272" width="13.7109375" style="86" customWidth="1"/>
    <col min="3273" max="3273" width="1.7109375" style="86" customWidth="1"/>
    <col min="3274" max="3274" width="13.7109375" style="86" customWidth="1"/>
    <col min="3275" max="3275" width="1.7109375" style="86" customWidth="1"/>
    <col min="3276" max="3276" width="13.7109375" style="86" customWidth="1"/>
    <col min="3277" max="3277" width="10.7109375" style="86" bestFit="1" customWidth="1"/>
    <col min="3278" max="3520" width="9" style="86"/>
    <col min="3521" max="3522" width="1.7109375" style="86" customWidth="1"/>
    <col min="3523" max="3523" width="62.5703125" style="86" customWidth="1"/>
    <col min="3524" max="3524" width="8.7109375" style="86" bestFit="1" customWidth="1"/>
    <col min="3525" max="3525" width="1.7109375" style="86" customWidth="1"/>
    <col min="3526" max="3526" width="13.7109375" style="86" customWidth="1"/>
    <col min="3527" max="3527" width="1.7109375" style="86" customWidth="1"/>
    <col min="3528" max="3528" width="13.7109375" style="86" customWidth="1"/>
    <col min="3529" max="3529" width="1.7109375" style="86" customWidth="1"/>
    <col min="3530" max="3530" width="13.7109375" style="86" customWidth="1"/>
    <col min="3531" max="3531" width="1.7109375" style="86" customWidth="1"/>
    <col min="3532" max="3532" width="13.7109375" style="86" customWidth="1"/>
    <col min="3533" max="3533" width="10.7109375" style="86" bestFit="1" customWidth="1"/>
    <col min="3534" max="3776" width="9" style="86"/>
    <col min="3777" max="3778" width="1.7109375" style="86" customWidth="1"/>
    <col min="3779" max="3779" width="62.5703125" style="86" customWidth="1"/>
    <col min="3780" max="3780" width="8.7109375" style="86" bestFit="1" customWidth="1"/>
    <col min="3781" max="3781" width="1.7109375" style="86" customWidth="1"/>
    <col min="3782" max="3782" width="13.7109375" style="86" customWidth="1"/>
    <col min="3783" max="3783" width="1.7109375" style="86" customWidth="1"/>
    <col min="3784" max="3784" width="13.7109375" style="86" customWidth="1"/>
    <col min="3785" max="3785" width="1.7109375" style="86" customWidth="1"/>
    <col min="3786" max="3786" width="13.7109375" style="86" customWidth="1"/>
    <col min="3787" max="3787" width="1.7109375" style="86" customWidth="1"/>
    <col min="3788" max="3788" width="13.7109375" style="86" customWidth="1"/>
    <col min="3789" max="3789" width="10.7109375" style="86" bestFit="1" customWidth="1"/>
    <col min="3790" max="4032" width="9" style="86"/>
    <col min="4033" max="4034" width="1.7109375" style="86" customWidth="1"/>
    <col min="4035" max="4035" width="62.5703125" style="86" customWidth="1"/>
    <col min="4036" max="4036" width="8.7109375" style="86" bestFit="1" customWidth="1"/>
    <col min="4037" max="4037" width="1.7109375" style="86" customWidth="1"/>
    <col min="4038" max="4038" width="13.7109375" style="86" customWidth="1"/>
    <col min="4039" max="4039" width="1.7109375" style="86" customWidth="1"/>
    <col min="4040" max="4040" width="13.7109375" style="86" customWidth="1"/>
    <col min="4041" max="4041" width="1.7109375" style="86" customWidth="1"/>
    <col min="4042" max="4042" width="13.7109375" style="86" customWidth="1"/>
    <col min="4043" max="4043" width="1.7109375" style="86" customWidth="1"/>
    <col min="4044" max="4044" width="13.7109375" style="86" customWidth="1"/>
    <col min="4045" max="4045" width="10.7109375" style="86" bestFit="1" customWidth="1"/>
    <col min="4046" max="4288" width="9" style="86"/>
    <col min="4289" max="4290" width="1.7109375" style="86" customWidth="1"/>
    <col min="4291" max="4291" width="62.5703125" style="86" customWidth="1"/>
    <col min="4292" max="4292" width="8.7109375" style="86" bestFit="1" customWidth="1"/>
    <col min="4293" max="4293" width="1.7109375" style="86" customWidth="1"/>
    <col min="4294" max="4294" width="13.7109375" style="86" customWidth="1"/>
    <col min="4295" max="4295" width="1.7109375" style="86" customWidth="1"/>
    <col min="4296" max="4296" width="13.7109375" style="86" customWidth="1"/>
    <col min="4297" max="4297" width="1.7109375" style="86" customWidth="1"/>
    <col min="4298" max="4298" width="13.7109375" style="86" customWidth="1"/>
    <col min="4299" max="4299" width="1.7109375" style="86" customWidth="1"/>
    <col min="4300" max="4300" width="13.7109375" style="86" customWidth="1"/>
    <col min="4301" max="4301" width="10.7109375" style="86" bestFit="1" customWidth="1"/>
    <col min="4302" max="4544" width="9" style="86"/>
    <col min="4545" max="4546" width="1.7109375" style="86" customWidth="1"/>
    <col min="4547" max="4547" width="62.5703125" style="86" customWidth="1"/>
    <col min="4548" max="4548" width="8.7109375" style="86" bestFit="1" customWidth="1"/>
    <col min="4549" max="4549" width="1.7109375" style="86" customWidth="1"/>
    <col min="4550" max="4550" width="13.7109375" style="86" customWidth="1"/>
    <col min="4551" max="4551" width="1.7109375" style="86" customWidth="1"/>
    <col min="4552" max="4552" width="13.7109375" style="86" customWidth="1"/>
    <col min="4553" max="4553" width="1.7109375" style="86" customWidth="1"/>
    <col min="4554" max="4554" width="13.7109375" style="86" customWidth="1"/>
    <col min="4555" max="4555" width="1.7109375" style="86" customWidth="1"/>
    <col min="4556" max="4556" width="13.7109375" style="86" customWidth="1"/>
    <col min="4557" max="4557" width="10.7109375" style="86" bestFit="1" customWidth="1"/>
    <col min="4558" max="4800" width="9" style="86"/>
    <col min="4801" max="4802" width="1.7109375" style="86" customWidth="1"/>
    <col min="4803" max="4803" width="62.5703125" style="86" customWidth="1"/>
    <col min="4804" max="4804" width="8.7109375" style="86" bestFit="1" customWidth="1"/>
    <col min="4805" max="4805" width="1.7109375" style="86" customWidth="1"/>
    <col min="4806" max="4806" width="13.7109375" style="86" customWidth="1"/>
    <col min="4807" max="4807" width="1.7109375" style="86" customWidth="1"/>
    <col min="4808" max="4808" width="13.7109375" style="86" customWidth="1"/>
    <col min="4809" max="4809" width="1.7109375" style="86" customWidth="1"/>
    <col min="4810" max="4810" width="13.7109375" style="86" customWidth="1"/>
    <col min="4811" max="4811" width="1.7109375" style="86" customWidth="1"/>
    <col min="4812" max="4812" width="13.7109375" style="86" customWidth="1"/>
    <col min="4813" max="4813" width="10.7109375" style="86" bestFit="1" customWidth="1"/>
    <col min="4814" max="5056" width="9" style="86"/>
    <col min="5057" max="5058" width="1.7109375" style="86" customWidth="1"/>
    <col min="5059" max="5059" width="62.5703125" style="86" customWidth="1"/>
    <col min="5060" max="5060" width="8.7109375" style="86" bestFit="1" customWidth="1"/>
    <col min="5061" max="5061" width="1.7109375" style="86" customWidth="1"/>
    <col min="5062" max="5062" width="13.7109375" style="86" customWidth="1"/>
    <col min="5063" max="5063" width="1.7109375" style="86" customWidth="1"/>
    <col min="5064" max="5064" width="13.7109375" style="86" customWidth="1"/>
    <col min="5065" max="5065" width="1.7109375" style="86" customWidth="1"/>
    <col min="5066" max="5066" width="13.7109375" style="86" customWidth="1"/>
    <col min="5067" max="5067" width="1.7109375" style="86" customWidth="1"/>
    <col min="5068" max="5068" width="13.7109375" style="86" customWidth="1"/>
    <col min="5069" max="5069" width="10.7109375" style="86" bestFit="1" customWidth="1"/>
    <col min="5070" max="5312" width="9" style="86"/>
    <col min="5313" max="5314" width="1.7109375" style="86" customWidth="1"/>
    <col min="5315" max="5315" width="62.5703125" style="86" customWidth="1"/>
    <col min="5316" max="5316" width="8.7109375" style="86" bestFit="1" customWidth="1"/>
    <col min="5317" max="5317" width="1.7109375" style="86" customWidth="1"/>
    <col min="5318" max="5318" width="13.7109375" style="86" customWidth="1"/>
    <col min="5319" max="5319" width="1.7109375" style="86" customWidth="1"/>
    <col min="5320" max="5320" width="13.7109375" style="86" customWidth="1"/>
    <col min="5321" max="5321" width="1.7109375" style="86" customWidth="1"/>
    <col min="5322" max="5322" width="13.7109375" style="86" customWidth="1"/>
    <col min="5323" max="5323" width="1.7109375" style="86" customWidth="1"/>
    <col min="5324" max="5324" width="13.7109375" style="86" customWidth="1"/>
    <col min="5325" max="5325" width="10.7109375" style="86" bestFit="1" customWidth="1"/>
    <col min="5326" max="5568" width="9" style="86"/>
    <col min="5569" max="5570" width="1.7109375" style="86" customWidth="1"/>
    <col min="5571" max="5571" width="62.5703125" style="86" customWidth="1"/>
    <col min="5572" max="5572" width="8.7109375" style="86" bestFit="1" customWidth="1"/>
    <col min="5573" max="5573" width="1.7109375" style="86" customWidth="1"/>
    <col min="5574" max="5574" width="13.7109375" style="86" customWidth="1"/>
    <col min="5575" max="5575" width="1.7109375" style="86" customWidth="1"/>
    <col min="5576" max="5576" width="13.7109375" style="86" customWidth="1"/>
    <col min="5577" max="5577" width="1.7109375" style="86" customWidth="1"/>
    <col min="5578" max="5578" width="13.7109375" style="86" customWidth="1"/>
    <col min="5579" max="5579" width="1.7109375" style="86" customWidth="1"/>
    <col min="5580" max="5580" width="13.7109375" style="86" customWidth="1"/>
    <col min="5581" max="5581" width="10.7109375" style="86" bestFit="1" customWidth="1"/>
    <col min="5582" max="5824" width="9" style="86"/>
    <col min="5825" max="5826" width="1.7109375" style="86" customWidth="1"/>
    <col min="5827" max="5827" width="62.5703125" style="86" customWidth="1"/>
    <col min="5828" max="5828" width="8.7109375" style="86" bestFit="1" customWidth="1"/>
    <col min="5829" max="5829" width="1.7109375" style="86" customWidth="1"/>
    <col min="5830" max="5830" width="13.7109375" style="86" customWidth="1"/>
    <col min="5831" max="5831" width="1.7109375" style="86" customWidth="1"/>
    <col min="5832" max="5832" width="13.7109375" style="86" customWidth="1"/>
    <col min="5833" max="5833" width="1.7109375" style="86" customWidth="1"/>
    <col min="5834" max="5834" width="13.7109375" style="86" customWidth="1"/>
    <col min="5835" max="5835" width="1.7109375" style="86" customWidth="1"/>
    <col min="5836" max="5836" width="13.7109375" style="86" customWidth="1"/>
    <col min="5837" max="5837" width="10.7109375" style="86" bestFit="1" customWidth="1"/>
    <col min="5838" max="6080" width="9" style="86"/>
    <col min="6081" max="6082" width="1.7109375" style="86" customWidth="1"/>
    <col min="6083" max="6083" width="62.5703125" style="86" customWidth="1"/>
    <col min="6084" max="6084" width="8.7109375" style="86" bestFit="1" customWidth="1"/>
    <col min="6085" max="6085" width="1.7109375" style="86" customWidth="1"/>
    <col min="6086" max="6086" width="13.7109375" style="86" customWidth="1"/>
    <col min="6087" max="6087" width="1.7109375" style="86" customWidth="1"/>
    <col min="6088" max="6088" width="13.7109375" style="86" customWidth="1"/>
    <col min="6089" max="6089" width="1.7109375" style="86" customWidth="1"/>
    <col min="6090" max="6090" width="13.7109375" style="86" customWidth="1"/>
    <col min="6091" max="6091" width="1.7109375" style="86" customWidth="1"/>
    <col min="6092" max="6092" width="13.7109375" style="86" customWidth="1"/>
    <col min="6093" max="6093" width="10.7109375" style="86" bestFit="1" customWidth="1"/>
    <col min="6094" max="6336" width="9" style="86"/>
    <col min="6337" max="6338" width="1.7109375" style="86" customWidth="1"/>
    <col min="6339" max="6339" width="62.5703125" style="86" customWidth="1"/>
    <col min="6340" max="6340" width="8.7109375" style="86" bestFit="1" customWidth="1"/>
    <col min="6341" max="6341" width="1.7109375" style="86" customWidth="1"/>
    <col min="6342" max="6342" width="13.7109375" style="86" customWidth="1"/>
    <col min="6343" max="6343" width="1.7109375" style="86" customWidth="1"/>
    <col min="6344" max="6344" width="13.7109375" style="86" customWidth="1"/>
    <col min="6345" max="6345" width="1.7109375" style="86" customWidth="1"/>
    <col min="6346" max="6346" width="13.7109375" style="86" customWidth="1"/>
    <col min="6347" max="6347" width="1.7109375" style="86" customWidth="1"/>
    <col min="6348" max="6348" width="13.7109375" style="86" customWidth="1"/>
    <col min="6349" max="6349" width="10.7109375" style="86" bestFit="1" customWidth="1"/>
    <col min="6350" max="6592" width="9" style="86"/>
    <col min="6593" max="6594" width="1.7109375" style="86" customWidth="1"/>
    <col min="6595" max="6595" width="62.5703125" style="86" customWidth="1"/>
    <col min="6596" max="6596" width="8.7109375" style="86" bestFit="1" customWidth="1"/>
    <col min="6597" max="6597" width="1.7109375" style="86" customWidth="1"/>
    <col min="6598" max="6598" width="13.7109375" style="86" customWidth="1"/>
    <col min="6599" max="6599" width="1.7109375" style="86" customWidth="1"/>
    <col min="6600" max="6600" width="13.7109375" style="86" customWidth="1"/>
    <col min="6601" max="6601" width="1.7109375" style="86" customWidth="1"/>
    <col min="6602" max="6602" width="13.7109375" style="86" customWidth="1"/>
    <col min="6603" max="6603" width="1.7109375" style="86" customWidth="1"/>
    <col min="6604" max="6604" width="13.7109375" style="86" customWidth="1"/>
    <col min="6605" max="6605" width="10.7109375" style="86" bestFit="1" customWidth="1"/>
    <col min="6606" max="6848" width="9" style="86"/>
    <col min="6849" max="6850" width="1.7109375" style="86" customWidth="1"/>
    <col min="6851" max="6851" width="62.5703125" style="86" customWidth="1"/>
    <col min="6852" max="6852" width="8.7109375" style="86" bestFit="1" customWidth="1"/>
    <col min="6853" max="6853" width="1.7109375" style="86" customWidth="1"/>
    <col min="6854" max="6854" width="13.7109375" style="86" customWidth="1"/>
    <col min="6855" max="6855" width="1.7109375" style="86" customWidth="1"/>
    <col min="6856" max="6856" width="13.7109375" style="86" customWidth="1"/>
    <col min="6857" max="6857" width="1.7109375" style="86" customWidth="1"/>
    <col min="6858" max="6858" width="13.7109375" style="86" customWidth="1"/>
    <col min="6859" max="6859" width="1.7109375" style="86" customWidth="1"/>
    <col min="6860" max="6860" width="13.7109375" style="86" customWidth="1"/>
    <col min="6861" max="6861" width="10.7109375" style="86" bestFit="1" customWidth="1"/>
    <col min="6862" max="7104" width="9" style="86"/>
    <col min="7105" max="7106" width="1.7109375" style="86" customWidth="1"/>
    <col min="7107" max="7107" width="62.5703125" style="86" customWidth="1"/>
    <col min="7108" max="7108" width="8.7109375" style="86" bestFit="1" customWidth="1"/>
    <col min="7109" max="7109" width="1.7109375" style="86" customWidth="1"/>
    <col min="7110" max="7110" width="13.7109375" style="86" customWidth="1"/>
    <col min="7111" max="7111" width="1.7109375" style="86" customWidth="1"/>
    <col min="7112" max="7112" width="13.7109375" style="86" customWidth="1"/>
    <col min="7113" max="7113" width="1.7109375" style="86" customWidth="1"/>
    <col min="7114" max="7114" width="13.7109375" style="86" customWidth="1"/>
    <col min="7115" max="7115" width="1.7109375" style="86" customWidth="1"/>
    <col min="7116" max="7116" width="13.7109375" style="86" customWidth="1"/>
    <col min="7117" max="7117" width="10.7109375" style="86" bestFit="1" customWidth="1"/>
    <col min="7118" max="7360" width="9" style="86"/>
    <col min="7361" max="7362" width="1.7109375" style="86" customWidth="1"/>
    <col min="7363" max="7363" width="62.5703125" style="86" customWidth="1"/>
    <col min="7364" max="7364" width="8.7109375" style="86" bestFit="1" customWidth="1"/>
    <col min="7365" max="7365" width="1.7109375" style="86" customWidth="1"/>
    <col min="7366" max="7366" width="13.7109375" style="86" customWidth="1"/>
    <col min="7367" max="7367" width="1.7109375" style="86" customWidth="1"/>
    <col min="7368" max="7368" width="13.7109375" style="86" customWidth="1"/>
    <col min="7369" max="7369" width="1.7109375" style="86" customWidth="1"/>
    <col min="7370" max="7370" width="13.7109375" style="86" customWidth="1"/>
    <col min="7371" max="7371" width="1.7109375" style="86" customWidth="1"/>
    <col min="7372" max="7372" width="13.7109375" style="86" customWidth="1"/>
    <col min="7373" max="7373" width="10.7109375" style="86" bestFit="1" customWidth="1"/>
    <col min="7374" max="7616" width="9" style="86"/>
    <col min="7617" max="7618" width="1.7109375" style="86" customWidth="1"/>
    <col min="7619" max="7619" width="62.5703125" style="86" customWidth="1"/>
    <col min="7620" max="7620" width="8.7109375" style="86" bestFit="1" customWidth="1"/>
    <col min="7621" max="7621" width="1.7109375" style="86" customWidth="1"/>
    <col min="7622" max="7622" width="13.7109375" style="86" customWidth="1"/>
    <col min="7623" max="7623" width="1.7109375" style="86" customWidth="1"/>
    <col min="7624" max="7624" width="13.7109375" style="86" customWidth="1"/>
    <col min="7625" max="7625" width="1.7109375" style="86" customWidth="1"/>
    <col min="7626" max="7626" width="13.7109375" style="86" customWidth="1"/>
    <col min="7627" max="7627" width="1.7109375" style="86" customWidth="1"/>
    <col min="7628" max="7628" width="13.7109375" style="86" customWidth="1"/>
    <col min="7629" max="7629" width="10.7109375" style="86" bestFit="1" customWidth="1"/>
    <col min="7630" max="7872" width="9" style="86"/>
    <col min="7873" max="7874" width="1.7109375" style="86" customWidth="1"/>
    <col min="7875" max="7875" width="62.5703125" style="86" customWidth="1"/>
    <col min="7876" max="7876" width="8.7109375" style="86" bestFit="1" customWidth="1"/>
    <col min="7877" max="7877" width="1.7109375" style="86" customWidth="1"/>
    <col min="7878" max="7878" width="13.7109375" style="86" customWidth="1"/>
    <col min="7879" max="7879" width="1.7109375" style="86" customWidth="1"/>
    <col min="7880" max="7880" width="13.7109375" style="86" customWidth="1"/>
    <col min="7881" max="7881" width="1.7109375" style="86" customWidth="1"/>
    <col min="7882" max="7882" width="13.7109375" style="86" customWidth="1"/>
    <col min="7883" max="7883" width="1.7109375" style="86" customWidth="1"/>
    <col min="7884" max="7884" width="13.7109375" style="86" customWidth="1"/>
    <col min="7885" max="7885" width="10.7109375" style="86" bestFit="1" customWidth="1"/>
    <col min="7886" max="8128" width="9" style="86"/>
    <col min="8129" max="8130" width="1.7109375" style="86" customWidth="1"/>
    <col min="8131" max="8131" width="62.5703125" style="86" customWidth="1"/>
    <col min="8132" max="8132" width="8.7109375" style="86" bestFit="1" customWidth="1"/>
    <col min="8133" max="8133" width="1.7109375" style="86" customWidth="1"/>
    <col min="8134" max="8134" width="13.7109375" style="86" customWidth="1"/>
    <col min="8135" max="8135" width="1.7109375" style="86" customWidth="1"/>
    <col min="8136" max="8136" width="13.7109375" style="86" customWidth="1"/>
    <col min="8137" max="8137" width="1.7109375" style="86" customWidth="1"/>
    <col min="8138" max="8138" width="13.7109375" style="86" customWidth="1"/>
    <col min="8139" max="8139" width="1.7109375" style="86" customWidth="1"/>
    <col min="8140" max="8140" width="13.7109375" style="86" customWidth="1"/>
    <col min="8141" max="8141" width="10.7109375" style="86" bestFit="1" customWidth="1"/>
    <col min="8142" max="8384" width="9" style="86"/>
    <col min="8385" max="8386" width="1.7109375" style="86" customWidth="1"/>
    <col min="8387" max="8387" width="62.5703125" style="86" customWidth="1"/>
    <col min="8388" max="8388" width="8.7109375" style="86" bestFit="1" customWidth="1"/>
    <col min="8389" max="8389" width="1.7109375" style="86" customWidth="1"/>
    <col min="8390" max="8390" width="13.7109375" style="86" customWidth="1"/>
    <col min="8391" max="8391" width="1.7109375" style="86" customWidth="1"/>
    <col min="8392" max="8392" width="13.7109375" style="86" customWidth="1"/>
    <col min="8393" max="8393" width="1.7109375" style="86" customWidth="1"/>
    <col min="8394" max="8394" width="13.7109375" style="86" customWidth="1"/>
    <col min="8395" max="8395" width="1.7109375" style="86" customWidth="1"/>
    <col min="8396" max="8396" width="13.7109375" style="86" customWidth="1"/>
    <col min="8397" max="8397" width="10.7109375" style="86" bestFit="1" customWidth="1"/>
    <col min="8398" max="8640" width="9" style="86"/>
    <col min="8641" max="8642" width="1.7109375" style="86" customWidth="1"/>
    <col min="8643" max="8643" width="62.5703125" style="86" customWidth="1"/>
    <col min="8644" max="8644" width="8.7109375" style="86" bestFit="1" customWidth="1"/>
    <col min="8645" max="8645" width="1.7109375" style="86" customWidth="1"/>
    <col min="8646" max="8646" width="13.7109375" style="86" customWidth="1"/>
    <col min="8647" max="8647" width="1.7109375" style="86" customWidth="1"/>
    <col min="8648" max="8648" width="13.7109375" style="86" customWidth="1"/>
    <col min="8649" max="8649" width="1.7109375" style="86" customWidth="1"/>
    <col min="8650" max="8650" width="13.7109375" style="86" customWidth="1"/>
    <col min="8651" max="8651" width="1.7109375" style="86" customWidth="1"/>
    <col min="8652" max="8652" width="13.7109375" style="86" customWidth="1"/>
    <col min="8653" max="8653" width="10.7109375" style="86" bestFit="1" customWidth="1"/>
    <col min="8654" max="8896" width="9" style="86"/>
    <col min="8897" max="8898" width="1.7109375" style="86" customWidth="1"/>
    <col min="8899" max="8899" width="62.5703125" style="86" customWidth="1"/>
    <col min="8900" max="8900" width="8.7109375" style="86" bestFit="1" customWidth="1"/>
    <col min="8901" max="8901" width="1.7109375" style="86" customWidth="1"/>
    <col min="8902" max="8902" width="13.7109375" style="86" customWidth="1"/>
    <col min="8903" max="8903" width="1.7109375" style="86" customWidth="1"/>
    <col min="8904" max="8904" width="13.7109375" style="86" customWidth="1"/>
    <col min="8905" max="8905" width="1.7109375" style="86" customWidth="1"/>
    <col min="8906" max="8906" width="13.7109375" style="86" customWidth="1"/>
    <col min="8907" max="8907" width="1.7109375" style="86" customWidth="1"/>
    <col min="8908" max="8908" width="13.7109375" style="86" customWidth="1"/>
    <col min="8909" max="8909" width="10.7109375" style="86" bestFit="1" customWidth="1"/>
    <col min="8910" max="9152" width="9" style="86"/>
    <col min="9153" max="9154" width="1.7109375" style="86" customWidth="1"/>
    <col min="9155" max="9155" width="62.5703125" style="86" customWidth="1"/>
    <col min="9156" max="9156" width="8.7109375" style="86" bestFit="1" customWidth="1"/>
    <col min="9157" max="9157" width="1.7109375" style="86" customWidth="1"/>
    <col min="9158" max="9158" width="13.7109375" style="86" customWidth="1"/>
    <col min="9159" max="9159" width="1.7109375" style="86" customWidth="1"/>
    <col min="9160" max="9160" width="13.7109375" style="86" customWidth="1"/>
    <col min="9161" max="9161" width="1.7109375" style="86" customWidth="1"/>
    <col min="9162" max="9162" width="13.7109375" style="86" customWidth="1"/>
    <col min="9163" max="9163" width="1.7109375" style="86" customWidth="1"/>
    <col min="9164" max="9164" width="13.7109375" style="86" customWidth="1"/>
    <col min="9165" max="9165" width="10.7109375" style="86" bestFit="1" customWidth="1"/>
    <col min="9166" max="9408" width="9" style="86"/>
    <col min="9409" max="9410" width="1.7109375" style="86" customWidth="1"/>
    <col min="9411" max="9411" width="62.5703125" style="86" customWidth="1"/>
    <col min="9412" max="9412" width="8.7109375" style="86" bestFit="1" customWidth="1"/>
    <col min="9413" max="9413" width="1.7109375" style="86" customWidth="1"/>
    <col min="9414" max="9414" width="13.7109375" style="86" customWidth="1"/>
    <col min="9415" max="9415" width="1.7109375" style="86" customWidth="1"/>
    <col min="9416" max="9416" width="13.7109375" style="86" customWidth="1"/>
    <col min="9417" max="9417" width="1.7109375" style="86" customWidth="1"/>
    <col min="9418" max="9418" width="13.7109375" style="86" customWidth="1"/>
    <col min="9419" max="9419" width="1.7109375" style="86" customWidth="1"/>
    <col min="9420" max="9420" width="13.7109375" style="86" customWidth="1"/>
    <col min="9421" max="9421" width="10.7109375" style="86" bestFit="1" customWidth="1"/>
    <col min="9422" max="9664" width="9" style="86"/>
    <col min="9665" max="9666" width="1.7109375" style="86" customWidth="1"/>
    <col min="9667" max="9667" width="62.5703125" style="86" customWidth="1"/>
    <col min="9668" max="9668" width="8.7109375" style="86" bestFit="1" customWidth="1"/>
    <col min="9669" max="9669" width="1.7109375" style="86" customWidth="1"/>
    <col min="9670" max="9670" width="13.7109375" style="86" customWidth="1"/>
    <col min="9671" max="9671" width="1.7109375" style="86" customWidth="1"/>
    <col min="9672" max="9672" width="13.7109375" style="86" customWidth="1"/>
    <col min="9673" max="9673" width="1.7109375" style="86" customWidth="1"/>
    <col min="9674" max="9674" width="13.7109375" style="86" customWidth="1"/>
    <col min="9675" max="9675" width="1.7109375" style="86" customWidth="1"/>
    <col min="9676" max="9676" width="13.7109375" style="86" customWidth="1"/>
    <col min="9677" max="9677" width="10.7109375" style="86" bestFit="1" customWidth="1"/>
    <col min="9678" max="9920" width="9" style="86"/>
    <col min="9921" max="9922" width="1.7109375" style="86" customWidth="1"/>
    <col min="9923" max="9923" width="62.5703125" style="86" customWidth="1"/>
    <col min="9924" max="9924" width="8.7109375" style="86" bestFit="1" customWidth="1"/>
    <col min="9925" max="9925" width="1.7109375" style="86" customWidth="1"/>
    <col min="9926" max="9926" width="13.7109375" style="86" customWidth="1"/>
    <col min="9927" max="9927" width="1.7109375" style="86" customWidth="1"/>
    <col min="9928" max="9928" width="13.7109375" style="86" customWidth="1"/>
    <col min="9929" max="9929" width="1.7109375" style="86" customWidth="1"/>
    <col min="9930" max="9930" width="13.7109375" style="86" customWidth="1"/>
    <col min="9931" max="9931" width="1.7109375" style="86" customWidth="1"/>
    <col min="9932" max="9932" width="13.7109375" style="86" customWidth="1"/>
    <col min="9933" max="9933" width="10.7109375" style="86" bestFit="1" customWidth="1"/>
    <col min="9934" max="10176" width="9" style="86"/>
    <col min="10177" max="10178" width="1.7109375" style="86" customWidth="1"/>
    <col min="10179" max="10179" width="62.5703125" style="86" customWidth="1"/>
    <col min="10180" max="10180" width="8.7109375" style="86" bestFit="1" customWidth="1"/>
    <col min="10181" max="10181" width="1.7109375" style="86" customWidth="1"/>
    <col min="10182" max="10182" width="13.7109375" style="86" customWidth="1"/>
    <col min="10183" max="10183" width="1.7109375" style="86" customWidth="1"/>
    <col min="10184" max="10184" width="13.7109375" style="86" customWidth="1"/>
    <col min="10185" max="10185" width="1.7109375" style="86" customWidth="1"/>
    <col min="10186" max="10186" width="13.7109375" style="86" customWidth="1"/>
    <col min="10187" max="10187" width="1.7109375" style="86" customWidth="1"/>
    <col min="10188" max="10188" width="13.7109375" style="86" customWidth="1"/>
    <col min="10189" max="10189" width="10.7109375" style="86" bestFit="1" customWidth="1"/>
    <col min="10190" max="10432" width="9" style="86"/>
    <col min="10433" max="10434" width="1.7109375" style="86" customWidth="1"/>
    <col min="10435" max="10435" width="62.5703125" style="86" customWidth="1"/>
    <col min="10436" max="10436" width="8.7109375" style="86" bestFit="1" customWidth="1"/>
    <col min="10437" max="10437" width="1.7109375" style="86" customWidth="1"/>
    <col min="10438" max="10438" width="13.7109375" style="86" customWidth="1"/>
    <col min="10439" max="10439" width="1.7109375" style="86" customWidth="1"/>
    <col min="10440" max="10440" width="13.7109375" style="86" customWidth="1"/>
    <col min="10441" max="10441" width="1.7109375" style="86" customWidth="1"/>
    <col min="10442" max="10442" width="13.7109375" style="86" customWidth="1"/>
    <col min="10443" max="10443" width="1.7109375" style="86" customWidth="1"/>
    <col min="10444" max="10444" width="13.7109375" style="86" customWidth="1"/>
    <col min="10445" max="10445" width="10.7109375" style="86" bestFit="1" customWidth="1"/>
    <col min="10446" max="10688" width="9" style="86"/>
    <col min="10689" max="10690" width="1.7109375" style="86" customWidth="1"/>
    <col min="10691" max="10691" width="62.5703125" style="86" customWidth="1"/>
    <col min="10692" max="10692" width="8.7109375" style="86" bestFit="1" customWidth="1"/>
    <col min="10693" max="10693" width="1.7109375" style="86" customWidth="1"/>
    <col min="10694" max="10694" width="13.7109375" style="86" customWidth="1"/>
    <col min="10695" max="10695" width="1.7109375" style="86" customWidth="1"/>
    <col min="10696" max="10696" width="13.7109375" style="86" customWidth="1"/>
    <col min="10697" max="10697" width="1.7109375" style="86" customWidth="1"/>
    <col min="10698" max="10698" width="13.7109375" style="86" customWidth="1"/>
    <col min="10699" max="10699" width="1.7109375" style="86" customWidth="1"/>
    <col min="10700" max="10700" width="13.7109375" style="86" customWidth="1"/>
    <col min="10701" max="10701" width="10.7109375" style="86" bestFit="1" customWidth="1"/>
    <col min="10702" max="10944" width="9" style="86"/>
    <col min="10945" max="10946" width="1.7109375" style="86" customWidth="1"/>
    <col min="10947" max="10947" width="62.5703125" style="86" customWidth="1"/>
    <col min="10948" max="10948" width="8.7109375" style="86" bestFit="1" customWidth="1"/>
    <col min="10949" max="10949" width="1.7109375" style="86" customWidth="1"/>
    <col min="10950" max="10950" width="13.7109375" style="86" customWidth="1"/>
    <col min="10951" max="10951" width="1.7109375" style="86" customWidth="1"/>
    <col min="10952" max="10952" width="13.7109375" style="86" customWidth="1"/>
    <col min="10953" max="10953" width="1.7109375" style="86" customWidth="1"/>
    <col min="10954" max="10954" width="13.7109375" style="86" customWidth="1"/>
    <col min="10955" max="10955" width="1.7109375" style="86" customWidth="1"/>
    <col min="10956" max="10956" width="13.7109375" style="86" customWidth="1"/>
    <col min="10957" max="10957" width="10.7109375" style="86" bestFit="1" customWidth="1"/>
    <col min="10958" max="11200" width="9" style="86"/>
    <col min="11201" max="11202" width="1.7109375" style="86" customWidth="1"/>
    <col min="11203" max="11203" width="62.5703125" style="86" customWidth="1"/>
    <col min="11204" max="11204" width="8.7109375" style="86" bestFit="1" customWidth="1"/>
    <col min="11205" max="11205" width="1.7109375" style="86" customWidth="1"/>
    <col min="11206" max="11206" width="13.7109375" style="86" customWidth="1"/>
    <col min="11207" max="11207" width="1.7109375" style="86" customWidth="1"/>
    <col min="11208" max="11208" width="13.7109375" style="86" customWidth="1"/>
    <col min="11209" max="11209" width="1.7109375" style="86" customWidth="1"/>
    <col min="11210" max="11210" width="13.7109375" style="86" customWidth="1"/>
    <col min="11211" max="11211" width="1.7109375" style="86" customWidth="1"/>
    <col min="11212" max="11212" width="13.7109375" style="86" customWidth="1"/>
    <col min="11213" max="11213" width="10.7109375" style="86" bestFit="1" customWidth="1"/>
    <col min="11214" max="11456" width="9" style="86"/>
    <col min="11457" max="11458" width="1.7109375" style="86" customWidth="1"/>
    <col min="11459" max="11459" width="62.5703125" style="86" customWidth="1"/>
    <col min="11460" max="11460" width="8.7109375" style="86" bestFit="1" customWidth="1"/>
    <col min="11461" max="11461" width="1.7109375" style="86" customWidth="1"/>
    <col min="11462" max="11462" width="13.7109375" style="86" customWidth="1"/>
    <col min="11463" max="11463" width="1.7109375" style="86" customWidth="1"/>
    <col min="11464" max="11464" width="13.7109375" style="86" customWidth="1"/>
    <col min="11465" max="11465" width="1.7109375" style="86" customWidth="1"/>
    <col min="11466" max="11466" width="13.7109375" style="86" customWidth="1"/>
    <col min="11467" max="11467" width="1.7109375" style="86" customWidth="1"/>
    <col min="11468" max="11468" width="13.7109375" style="86" customWidth="1"/>
    <col min="11469" max="11469" width="10.7109375" style="86" bestFit="1" customWidth="1"/>
    <col min="11470" max="11712" width="9" style="86"/>
    <col min="11713" max="11714" width="1.7109375" style="86" customWidth="1"/>
    <col min="11715" max="11715" width="62.5703125" style="86" customWidth="1"/>
    <col min="11716" max="11716" width="8.7109375" style="86" bestFit="1" customWidth="1"/>
    <col min="11717" max="11717" width="1.7109375" style="86" customWidth="1"/>
    <col min="11718" max="11718" width="13.7109375" style="86" customWidth="1"/>
    <col min="11719" max="11719" width="1.7109375" style="86" customWidth="1"/>
    <col min="11720" max="11720" width="13.7109375" style="86" customWidth="1"/>
    <col min="11721" max="11721" width="1.7109375" style="86" customWidth="1"/>
    <col min="11722" max="11722" width="13.7109375" style="86" customWidth="1"/>
    <col min="11723" max="11723" width="1.7109375" style="86" customWidth="1"/>
    <col min="11724" max="11724" width="13.7109375" style="86" customWidth="1"/>
    <col min="11725" max="11725" width="10.7109375" style="86" bestFit="1" customWidth="1"/>
    <col min="11726" max="11968" width="9" style="86"/>
    <col min="11969" max="11970" width="1.7109375" style="86" customWidth="1"/>
    <col min="11971" max="11971" width="62.5703125" style="86" customWidth="1"/>
    <col min="11972" max="11972" width="8.7109375" style="86" bestFit="1" customWidth="1"/>
    <col min="11973" max="11973" width="1.7109375" style="86" customWidth="1"/>
    <col min="11974" max="11974" width="13.7109375" style="86" customWidth="1"/>
    <col min="11975" max="11975" width="1.7109375" style="86" customWidth="1"/>
    <col min="11976" max="11976" width="13.7109375" style="86" customWidth="1"/>
    <col min="11977" max="11977" width="1.7109375" style="86" customWidth="1"/>
    <col min="11978" max="11978" width="13.7109375" style="86" customWidth="1"/>
    <col min="11979" max="11979" width="1.7109375" style="86" customWidth="1"/>
    <col min="11980" max="11980" width="13.7109375" style="86" customWidth="1"/>
    <col min="11981" max="11981" width="10.7109375" style="86" bestFit="1" customWidth="1"/>
    <col min="11982" max="12224" width="9" style="86"/>
    <col min="12225" max="12226" width="1.7109375" style="86" customWidth="1"/>
    <col min="12227" max="12227" width="62.5703125" style="86" customWidth="1"/>
    <col min="12228" max="12228" width="8.7109375" style="86" bestFit="1" customWidth="1"/>
    <col min="12229" max="12229" width="1.7109375" style="86" customWidth="1"/>
    <col min="12230" max="12230" width="13.7109375" style="86" customWidth="1"/>
    <col min="12231" max="12231" width="1.7109375" style="86" customWidth="1"/>
    <col min="12232" max="12232" width="13.7109375" style="86" customWidth="1"/>
    <col min="12233" max="12233" width="1.7109375" style="86" customWidth="1"/>
    <col min="12234" max="12234" width="13.7109375" style="86" customWidth="1"/>
    <col min="12235" max="12235" width="1.7109375" style="86" customWidth="1"/>
    <col min="12236" max="12236" width="13.7109375" style="86" customWidth="1"/>
    <col min="12237" max="12237" width="10.7109375" style="86" bestFit="1" customWidth="1"/>
    <col min="12238" max="12480" width="9" style="86"/>
    <col min="12481" max="12482" width="1.7109375" style="86" customWidth="1"/>
    <col min="12483" max="12483" width="62.5703125" style="86" customWidth="1"/>
    <col min="12484" max="12484" width="8.7109375" style="86" bestFit="1" customWidth="1"/>
    <col min="12485" max="12485" width="1.7109375" style="86" customWidth="1"/>
    <col min="12486" max="12486" width="13.7109375" style="86" customWidth="1"/>
    <col min="12487" max="12487" width="1.7109375" style="86" customWidth="1"/>
    <col min="12488" max="12488" width="13.7109375" style="86" customWidth="1"/>
    <col min="12489" max="12489" width="1.7109375" style="86" customWidth="1"/>
    <col min="12490" max="12490" width="13.7109375" style="86" customWidth="1"/>
    <col min="12491" max="12491" width="1.7109375" style="86" customWidth="1"/>
    <col min="12492" max="12492" width="13.7109375" style="86" customWidth="1"/>
    <col min="12493" max="12493" width="10.7109375" style="86" bestFit="1" customWidth="1"/>
    <col min="12494" max="12736" width="9" style="86"/>
    <col min="12737" max="12738" width="1.7109375" style="86" customWidth="1"/>
    <col min="12739" max="12739" width="62.5703125" style="86" customWidth="1"/>
    <col min="12740" max="12740" width="8.7109375" style="86" bestFit="1" customWidth="1"/>
    <col min="12741" max="12741" width="1.7109375" style="86" customWidth="1"/>
    <col min="12742" max="12742" width="13.7109375" style="86" customWidth="1"/>
    <col min="12743" max="12743" width="1.7109375" style="86" customWidth="1"/>
    <col min="12744" max="12744" width="13.7109375" style="86" customWidth="1"/>
    <col min="12745" max="12745" width="1.7109375" style="86" customWidth="1"/>
    <col min="12746" max="12746" width="13.7109375" style="86" customWidth="1"/>
    <col min="12747" max="12747" width="1.7109375" style="86" customWidth="1"/>
    <col min="12748" max="12748" width="13.7109375" style="86" customWidth="1"/>
    <col min="12749" max="12749" width="10.7109375" style="86" bestFit="1" customWidth="1"/>
    <col min="12750" max="12992" width="9" style="86"/>
    <col min="12993" max="12994" width="1.7109375" style="86" customWidth="1"/>
    <col min="12995" max="12995" width="62.5703125" style="86" customWidth="1"/>
    <col min="12996" max="12996" width="8.7109375" style="86" bestFit="1" customWidth="1"/>
    <col min="12997" max="12997" width="1.7109375" style="86" customWidth="1"/>
    <col min="12998" max="12998" width="13.7109375" style="86" customWidth="1"/>
    <col min="12999" max="12999" width="1.7109375" style="86" customWidth="1"/>
    <col min="13000" max="13000" width="13.7109375" style="86" customWidth="1"/>
    <col min="13001" max="13001" width="1.7109375" style="86" customWidth="1"/>
    <col min="13002" max="13002" width="13.7109375" style="86" customWidth="1"/>
    <col min="13003" max="13003" width="1.7109375" style="86" customWidth="1"/>
    <col min="13004" max="13004" width="13.7109375" style="86" customWidth="1"/>
    <col min="13005" max="13005" width="10.7109375" style="86" bestFit="1" customWidth="1"/>
    <col min="13006" max="13248" width="9" style="86"/>
    <col min="13249" max="13250" width="1.7109375" style="86" customWidth="1"/>
    <col min="13251" max="13251" width="62.5703125" style="86" customWidth="1"/>
    <col min="13252" max="13252" width="8.7109375" style="86" bestFit="1" customWidth="1"/>
    <col min="13253" max="13253" width="1.7109375" style="86" customWidth="1"/>
    <col min="13254" max="13254" width="13.7109375" style="86" customWidth="1"/>
    <col min="13255" max="13255" width="1.7109375" style="86" customWidth="1"/>
    <col min="13256" max="13256" width="13.7109375" style="86" customWidth="1"/>
    <col min="13257" max="13257" width="1.7109375" style="86" customWidth="1"/>
    <col min="13258" max="13258" width="13.7109375" style="86" customWidth="1"/>
    <col min="13259" max="13259" width="1.7109375" style="86" customWidth="1"/>
    <col min="13260" max="13260" width="13.7109375" style="86" customWidth="1"/>
    <col min="13261" max="13261" width="10.7109375" style="86" bestFit="1" customWidth="1"/>
    <col min="13262" max="13504" width="9" style="86"/>
    <col min="13505" max="13506" width="1.7109375" style="86" customWidth="1"/>
    <col min="13507" max="13507" width="62.5703125" style="86" customWidth="1"/>
    <col min="13508" max="13508" width="8.7109375" style="86" bestFit="1" customWidth="1"/>
    <col min="13509" max="13509" width="1.7109375" style="86" customWidth="1"/>
    <col min="13510" max="13510" width="13.7109375" style="86" customWidth="1"/>
    <col min="13511" max="13511" width="1.7109375" style="86" customWidth="1"/>
    <col min="13512" max="13512" width="13.7109375" style="86" customWidth="1"/>
    <col min="13513" max="13513" width="1.7109375" style="86" customWidth="1"/>
    <col min="13514" max="13514" width="13.7109375" style="86" customWidth="1"/>
    <col min="13515" max="13515" width="1.7109375" style="86" customWidth="1"/>
    <col min="13516" max="13516" width="13.7109375" style="86" customWidth="1"/>
    <col min="13517" max="13517" width="10.7109375" style="86" bestFit="1" customWidth="1"/>
    <col min="13518" max="13760" width="9" style="86"/>
    <col min="13761" max="13762" width="1.7109375" style="86" customWidth="1"/>
    <col min="13763" max="13763" width="62.5703125" style="86" customWidth="1"/>
    <col min="13764" max="13764" width="8.7109375" style="86" bestFit="1" customWidth="1"/>
    <col min="13765" max="13765" width="1.7109375" style="86" customWidth="1"/>
    <col min="13766" max="13766" width="13.7109375" style="86" customWidth="1"/>
    <col min="13767" max="13767" width="1.7109375" style="86" customWidth="1"/>
    <col min="13768" max="13768" width="13.7109375" style="86" customWidth="1"/>
    <col min="13769" max="13769" width="1.7109375" style="86" customWidth="1"/>
    <col min="13770" max="13770" width="13.7109375" style="86" customWidth="1"/>
    <col min="13771" max="13771" width="1.7109375" style="86" customWidth="1"/>
    <col min="13772" max="13772" width="13.7109375" style="86" customWidth="1"/>
    <col min="13773" max="13773" width="10.7109375" style="86" bestFit="1" customWidth="1"/>
    <col min="13774" max="14016" width="9" style="86"/>
    <col min="14017" max="14018" width="1.7109375" style="86" customWidth="1"/>
    <col min="14019" max="14019" width="62.5703125" style="86" customWidth="1"/>
    <col min="14020" max="14020" width="8.7109375" style="86" bestFit="1" customWidth="1"/>
    <col min="14021" max="14021" width="1.7109375" style="86" customWidth="1"/>
    <col min="14022" max="14022" width="13.7109375" style="86" customWidth="1"/>
    <col min="14023" max="14023" width="1.7109375" style="86" customWidth="1"/>
    <col min="14024" max="14024" width="13.7109375" style="86" customWidth="1"/>
    <col min="14025" max="14025" width="1.7109375" style="86" customWidth="1"/>
    <col min="14026" max="14026" width="13.7109375" style="86" customWidth="1"/>
    <col min="14027" max="14027" width="1.7109375" style="86" customWidth="1"/>
    <col min="14028" max="14028" width="13.7109375" style="86" customWidth="1"/>
    <col min="14029" max="14029" width="10.7109375" style="86" bestFit="1" customWidth="1"/>
    <col min="14030" max="14272" width="9" style="86"/>
    <col min="14273" max="14274" width="1.7109375" style="86" customWidth="1"/>
    <col min="14275" max="14275" width="62.5703125" style="86" customWidth="1"/>
    <col min="14276" max="14276" width="8.7109375" style="86" bestFit="1" customWidth="1"/>
    <col min="14277" max="14277" width="1.7109375" style="86" customWidth="1"/>
    <col min="14278" max="14278" width="13.7109375" style="86" customWidth="1"/>
    <col min="14279" max="14279" width="1.7109375" style="86" customWidth="1"/>
    <col min="14280" max="14280" width="13.7109375" style="86" customWidth="1"/>
    <col min="14281" max="14281" width="1.7109375" style="86" customWidth="1"/>
    <col min="14282" max="14282" width="13.7109375" style="86" customWidth="1"/>
    <col min="14283" max="14283" width="1.7109375" style="86" customWidth="1"/>
    <col min="14284" max="14284" width="13.7109375" style="86" customWidth="1"/>
    <col min="14285" max="14285" width="10.7109375" style="86" bestFit="1" customWidth="1"/>
    <col min="14286" max="14528" width="9" style="86"/>
    <col min="14529" max="14530" width="1.7109375" style="86" customWidth="1"/>
    <col min="14531" max="14531" width="62.5703125" style="86" customWidth="1"/>
    <col min="14532" max="14532" width="8.7109375" style="86" bestFit="1" customWidth="1"/>
    <col min="14533" max="14533" width="1.7109375" style="86" customWidth="1"/>
    <col min="14534" max="14534" width="13.7109375" style="86" customWidth="1"/>
    <col min="14535" max="14535" width="1.7109375" style="86" customWidth="1"/>
    <col min="14536" max="14536" width="13.7109375" style="86" customWidth="1"/>
    <col min="14537" max="14537" width="1.7109375" style="86" customWidth="1"/>
    <col min="14538" max="14538" width="13.7109375" style="86" customWidth="1"/>
    <col min="14539" max="14539" width="1.7109375" style="86" customWidth="1"/>
    <col min="14540" max="14540" width="13.7109375" style="86" customWidth="1"/>
    <col min="14541" max="14541" width="10.7109375" style="86" bestFit="1" customWidth="1"/>
    <col min="14542" max="14784" width="9" style="86"/>
    <col min="14785" max="14786" width="1.7109375" style="86" customWidth="1"/>
    <col min="14787" max="14787" width="62.5703125" style="86" customWidth="1"/>
    <col min="14788" max="14788" width="8.7109375" style="86" bestFit="1" customWidth="1"/>
    <col min="14789" max="14789" width="1.7109375" style="86" customWidth="1"/>
    <col min="14790" max="14790" width="13.7109375" style="86" customWidth="1"/>
    <col min="14791" max="14791" width="1.7109375" style="86" customWidth="1"/>
    <col min="14792" max="14792" width="13.7109375" style="86" customWidth="1"/>
    <col min="14793" max="14793" width="1.7109375" style="86" customWidth="1"/>
    <col min="14794" max="14794" width="13.7109375" style="86" customWidth="1"/>
    <col min="14795" max="14795" width="1.7109375" style="86" customWidth="1"/>
    <col min="14796" max="14796" width="13.7109375" style="86" customWidth="1"/>
    <col min="14797" max="14797" width="10.7109375" style="86" bestFit="1" customWidth="1"/>
    <col min="14798" max="15040" width="9" style="86"/>
    <col min="15041" max="15042" width="1.7109375" style="86" customWidth="1"/>
    <col min="15043" max="15043" width="62.5703125" style="86" customWidth="1"/>
    <col min="15044" max="15044" width="8.7109375" style="86" bestFit="1" customWidth="1"/>
    <col min="15045" max="15045" width="1.7109375" style="86" customWidth="1"/>
    <col min="15046" max="15046" width="13.7109375" style="86" customWidth="1"/>
    <col min="15047" max="15047" width="1.7109375" style="86" customWidth="1"/>
    <col min="15048" max="15048" width="13.7109375" style="86" customWidth="1"/>
    <col min="15049" max="15049" width="1.7109375" style="86" customWidth="1"/>
    <col min="15050" max="15050" width="13.7109375" style="86" customWidth="1"/>
    <col min="15051" max="15051" width="1.7109375" style="86" customWidth="1"/>
    <col min="15052" max="15052" width="13.7109375" style="86" customWidth="1"/>
    <col min="15053" max="15053" width="10.7109375" style="86" bestFit="1" customWidth="1"/>
    <col min="15054" max="15296" width="9" style="86"/>
    <col min="15297" max="15298" width="1.7109375" style="86" customWidth="1"/>
    <col min="15299" max="15299" width="62.5703125" style="86" customWidth="1"/>
    <col min="15300" max="15300" width="8.7109375" style="86" bestFit="1" customWidth="1"/>
    <col min="15301" max="15301" width="1.7109375" style="86" customWidth="1"/>
    <col min="15302" max="15302" width="13.7109375" style="86" customWidth="1"/>
    <col min="15303" max="15303" width="1.7109375" style="86" customWidth="1"/>
    <col min="15304" max="15304" width="13.7109375" style="86" customWidth="1"/>
    <col min="15305" max="15305" width="1.7109375" style="86" customWidth="1"/>
    <col min="15306" max="15306" width="13.7109375" style="86" customWidth="1"/>
    <col min="15307" max="15307" width="1.7109375" style="86" customWidth="1"/>
    <col min="15308" max="15308" width="13.7109375" style="86" customWidth="1"/>
    <col min="15309" max="15309" width="10.7109375" style="86" bestFit="1" customWidth="1"/>
    <col min="15310" max="15552" width="9" style="86"/>
    <col min="15553" max="15554" width="1.7109375" style="86" customWidth="1"/>
    <col min="15555" max="15555" width="62.5703125" style="86" customWidth="1"/>
    <col min="15556" max="15556" width="8.7109375" style="86" bestFit="1" customWidth="1"/>
    <col min="15557" max="15557" width="1.7109375" style="86" customWidth="1"/>
    <col min="15558" max="15558" width="13.7109375" style="86" customWidth="1"/>
    <col min="15559" max="15559" width="1.7109375" style="86" customWidth="1"/>
    <col min="15560" max="15560" width="13.7109375" style="86" customWidth="1"/>
    <col min="15561" max="15561" width="1.7109375" style="86" customWidth="1"/>
    <col min="15562" max="15562" width="13.7109375" style="86" customWidth="1"/>
    <col min="15563" max="15563" width="1.7109375" style="86" customWidth="1"/>
    <col min="15564" max="15564" width="13.7109375" style="86" customWidth="1"/>
    <col min="15565" max="15565" width="10.7109375" style="86" bestFit="1" customWidth="1"/>
    <col min="15566" max="15808" width="9" style="86"/>
    <col min="15809" max="15810" width="1.7109375" style="86" customWidth="1"/>
    <col min="15811" max="15811" width="62.5703125" style="86" customWidth="1"/>
    <col min="15812" max="15812" width="8.7109375" style="86" bestFit="1" customWidth="1"/>
    <col min="15813" max="15813" width="1.7109375" style="86" customWidth="1"/>
    <col min="15814" max="15814" width="13.7109375" style="86" customWidth="1"/>
    <col min="15815" max="15815" width="1.7109375" style="86" customWidth="1"/>
    <col min="15816" max="15816" width="13.7109375" style="86" customWidth="1"/>
    <col min="15817" max="15817" width="1.7109375" style="86" customWidth="1"/>
    <col min="15818" max="15818" width="13.7109375" style="86" customWidth="1"/>
    <col min="15819" max="15819" width="1.7109375" style="86" customWidth="1"/>
    <col min="15820" max="15820" width="13.7109375" style="86" customWidth="1"/>
    <col min="15821" max="15821" width="10.7109375" style="86" bestFit="1" customWidth="1"/>
    <col min="15822" max="16064" width="9" style="86"/>
    <col min="16065" max="16074" width="9.140625" style="86" customWidth="1"/>
    <col min="16075" max="16100" width="9.140625" style="86"/>
    <col min="16101" max="16175" width="9.140625" style="86" customWidth="1"/>
    <col min="16176" max="16218" width="9.140625" style="86"/>
    <col min="16219" max="16223" width="9.140625" style="86" customWidth="1"/>
    <col min="16224" max="16384" width="9.140625" style="86"/>
  </cols>
  <sheetData>
    <row r="1" spans="1:16" s="49" customFormat="1" ht="21.75" customHeight="1">
      <c r="A1" s="48" t="str">
        <f>'TH 2-4'!A1</f>
        <v>บริษัท โปรเอ็น คอร์ป จำกัด (มหาชน)</v>
      </c>
      <c r="D1" s="173"/>
      <c r="E1" s="174"/>
      <c r="F1" s="173"/>
      <c r="G1" s="173"/>
      <c r="H1" s="173"/>
      <c r="I1" s="173"/>
      <c r="J1" s="173"/>
      <c r="K1" s="173"/>
      <c r="L1" s="42"/>
      <c r="M1" s="118"/>
      <c r="N1" s="42"/>
      <c r="O1" s="174"/>
      <c r="P1" s="42"/>
    </row>
    <row r="2" spans="1:16" s="49" customFormat="1" ht="21.75" customHeight="1">
      <c r="A2" s="49" t="s">
        <v>147</v>
      </c>
      <c r="D2" s="173"/>
      <c r="E2" s="174"/>
      <c r="F2" s="173"/>
      <c r="G2" s="173"/>
      <c r="H2" s="173"/>
      <c r="I2" s="173"/>
      <c r="J2" s="173"/>
      <c r="K2" s="173"/>
      <c r="L2" s="42"/>
      <c r="M2" s="118"/>
      <c r="N2" s="42"/>
      <c r="O2" s="174"/>
      <c r="P2" s="42"/>
    </row>
    <row r="3" spans="1:16" s="49" customFormat="1" ht="21.75" customHeight="1">
      <c r="A3" s="50" t="str">
        <f>+_xlfn.SINGLE('T 6 conso'!A3)</f>
        <v>สำหรับรอบระยะเวลาสามเดือนสิ้นสุดวันที่ 31 มีนาคม พ.ศ. 2567</v>
      </c>
      <c r="B3" s="87"/>
      <c r="C3" s="87"/>
      <c r="D3" s="175"/>
      <c r="E3" s="176"/>
      <c r="F3" s="175"/>
      <c r="G3" s="175"/>
      <c r="H3" s="175"/>
      <c r="I3" s="175"/>
      <c r="J3" s="175"/>
      <c r="K3" s="175"/>
      <c r="L3" s="36"/>
      <c r="M3" s="177"/>
      <c r="N3" s="177"/>
      <c r="O3" s="176"/>
      <c r="P3" s="177"/>
    </row>
    <row r="4" spans="1:16" s="49" customFormat="1" ht="18.600000000000001" customHeight="1">
      <c r="A4" s="158"/>
      <c r="D4" s="173"/>
      <c r="E4" s="174"/>
      <c r="F4" s="173"/>
      <c r="G4" s="173"/>
      <c r="H4" s="173"/>
      <c r="I4" s="173"/>
      <c r="J4" s="173"/>
      <c r="K4" s="173"/>
      <c r="L4" s="42"/>
      <c r="M4" s="118"/>
      <c r="N4" s="118"/>
      <c r="O4" s="174"/>
      <c r="P4" s="118"/>
    </row>
    <row r="5" spans="1:16" s="49" customFormat="1" ht="18" customHeight="1">
      <c r="A5" s="178"/>
      <c r="B5" s="178"/>
      <c r="C5" s="178"/>
      <c r="D5" s="178"/>
      <c r="E5" s="178"/>
      <c r="F5" s="288" t="s">
        <v>4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</row>
    <row r="6" spans="1:16" s="49" customFormat="1" ht="18" customHeight="1">
      <c r="A6" s="60"/>
      <c r="B6" s="60"/>
      <c r="C6" s="60"/>
      <c r="D6" s="45"/>
      <c r="E6" s="46"/>
      <c r="F6" s="45"/>
      <c r="G6" s="45"/>
      <c r="H6" s="45"/>
      <c r="I6" s="45"/>
      <c r="J6" s="45"/>
      <c r="K6" s="45"/>
      <c r="L6" s="288" t="s">
        <v>75</v>
      </c>
      <c r="M6" s="288"/>
      <c r="N6" s="288"/>
      <c r="O6" s="46"/>
      <c r="P6" s="45"/>
    </row>
    <row r="7" spans="1:16" s="49" customFormat="1" ht="18" customHeight="1">
      <c r="A7" s="178"/>
      <c r="B7" s="178"/>
      <c r="C7" s="178"/>
      <c r="D7" s="47"/>
      <c r="E7" s="179"/>
      <c r="F7" s="47"/>
      <c r="G7" s="47"/>
      <c r="H7" s="47"/>
      <c r="I7" s="47"/>
      <c r="K7" s="47"/>
      <c r="L7" s="180" t="s">
        <v>118</v>
      </c>
      <c r="M7" s="181"/>
      <c r="N7" s="47"/>
      <c r="O7" s="179"/>
      <c r="P7" s="47"/>
    </row>
    <row r="8" spans="1:16" ht="18" customHeight="1">
      <c r="A8" s="178"/>
      <c r="B8" s="178"/>
      <c r="C8" s="178"/>
      <c r="D8" s="47"/>
      <c r="E8" s="179"/>
      <c r="F8" s="47" t="s">
        <v>120</v>
      </c>
      <c r="G8" s="47"/>
      <c r="H8" s="47" t="s">
        <v>121</v>
      </c>
      <c r="I8" s="47"/>
      <c r="J8" s="47" t="s">
        <v>148</v>
      </c>
      <c r="K8" s="47"/>
      <c r="L8" s="244" t="s">
        <v>125</v>
      </c>
      <c r="M8" s="181"/>
      <c r="N8" s="47"/>
      <c r="O8" s="179"/>
      <c r="P8" s="47" t="s">
        <v>128</v>
      </c>
    </row>
    <row r="9" spans="1:16" ht="18" customHeight="1">
      <c r="A9" s="178"/>
      <c r="B9" s="178"/>
      <c r="C9" s="178"/>
      <c r="D9" s="47"/>
      <c r="E9" s="181"/>
      <c r="F9" s="47" t="s">
        <v>129</v>
      </c>
      <c r="G9" s="47"/>
      <c r="H9" s="47" t="s">
        <v>130</v>
      </c>
      <c r="I9" s="47"/>
      <c r="J9" s="47" t="s">
        <v>131</v>
      </c>
      <c r="K9" s="47"/>
      <c r="L9" s="47" t="s">
        <v>134</v>
      </c>
      <c r="M9" s="181"/>
      <c r="N9" s="47" t="s">
        <v>77</v>
      </c>
      <c r="O9" s="181"/>
      <c r="P9" s="47" t="s">
        <v>62</v>
      </c>
    </row>
    <row r="10" spans="1:16" ht="18" customHeight="1">
      <c r="A10" s="178"/>
      <c r="B10" s="178"/>
      <c r="C10" s="178"/>
      <c r="D10" s="282" t="s">
        <v>11</v>
      </c>
      <c r="E10" s="181"/>
      <c r="F10" s="245" t="s">
        <v>12</v>
      </c>
      <c r="G10" s="47"/>
      <c r="H10" s="245" t="s">
        <v>12</v>
      </c>
      <c r="I10" s="47"/>
      <c r="J10" s="245" t="s">
        <v>12</v>
      </c>
      <c r="K10" s="47"/>
      <c r="L10" s="245" t="s">
        <v>12</v>
      </c>
      <c r="M10" s="181"/>
      <c r="N10" s="245" t="s">
        <v>12</v>
      </c>
      <c r="O10" s="181"/>
      <c r="P10" s="245" t="s">
        <v>12</v>
      </c>
    </row>
    <row r="11" spans="1:16" ht="6" customHeight="1">
      <c r="A11" s="60"/>
      <c r="B11" s="60"/>
      <c r="C11" s="60"/>
      <c r="D11" s="47"/>
      <c r="E11" s="181"/>
      <c r="F11" s="47"/>
      <c r="G11" s="47"/>
      <c r="H11" s="47"/>
      <c r="I11" s="47"/>
      <c r="J11" s="47"/>
      <c r="K11" s="47"/>
      <c r="L11" s="47"/>
      <c r="M11" s="181"/>
      <c r="N11" s="47"/>
      <c r="O11" s="181"/>
      <c r="P11" s="47"/>
    </row>
    <row r="12" spans="1:16" ht="18" customHeight="1">
      <c r="A12" s="48" t="s">
        <v>137</v>
      </c>
      <c r="B12" s="117"/>
      <c r="C12" s="242"/>
      <c r="D12" s="246"/>
      <c r="E12" s="247"/>
      <c r="F12" s="44">
        <v>158000000</v>
      </c>
      <c r="G12" s="44"/>
      <c r="H12" s="44">
        <v>228732200</v>
      </c>
      <c r="I12" s="44"/>
      <c r="J12" s="44">
        <v>3409740</v>
      </c>
      <c r="K12" s="44"/>
      <c r="L12" s="44">
        <v>11770000</v>
      </c>
      <c r="M12" s="44"/>
      <c r="N12" s="44">
        <v>103852846</v>
      </c>
      <c r="O12" s="44"/>
      <c r="P12" s="44">
        <f>SUM(F12:O12)</f>
        <v>505764786</v>
      </c>
    </row>
    <row r="13" spans="1:16" ht="6" customHeight="1">
      <c r="A13" s="52"/>
      <c r="B13" s="242"/>
      <c r="C13" s="242"/>
      <c r="D13" s="248"/>
      <c r="E13" s="247"/>
      <c r="F13" s="246"/>
      <c r="G13" s="246"/>
      <c r="H13" s="246"/>
      <c r="I13" s="246"/>
      <c r="J13" s="246"/>
      <c r="K13" s="246"/>
      <c r="L13" s="246"/>
      <c r="M13" s="247"/>
      <c r="N13" s="246"/>
      <c r="O13" s="247"/>
      <c r="P13" s="246"/>
    </row>
    <row r="14" spans="1:16" ht="18" customHeight="1">
      <c r="A14" s="242" t="s">
        <v>138</v>
      </c>
      <c r="B14" s="242"/>
      <c r="C14" s="242"/>
      <c r="D14" s="248"/>
      <c r="E14" s="46"/>
      <c r="F14" s="45"/>
      <c r="G14" s="45"/>
      <c r="H14" s="45"/>
      <c r="I14" s="45"/>
      <c r="J14" s="45"/>
      <c r="K14" s="45"/>
      <c r="L14" s="45"/>
      <c r="M14" s="46"/>
      <c r="N14" s="45"/>
      <c r="O14" s="46"/>
      <c r="P14" s="37"/>
    </row>
    <row r="15" spans="1:16" ht="18" customHeight="1">
      <c r="A15" s="242" t="s">
        <v>139</v>
      </c>
      <c r="B15" s="243"/>
      <c r="C15" s="243"/>
      <c r="D15" s="249">
        <v>14</v>
      </c>
      <c r="E15" s="46"/>
      <c r="F15" s="45">
        <v>473575</v>
      </c>
      <c r="G15" s="45"/>
      <c r="H15" s="45">
        <v>2936165</v>
      </c>
      <c r="I15" s="45"/>
      <c r="J15" s="45">
        <v>-3409740</v>
      </c>
      <c r="K15" s="45"/>
      <c r="L15" s="45">
        <v>0</v>
      </c>
      <c r="M15" s="46"/>
      <c r="N15" s="45">
        <v>0</v>
      </c>
      <c r="O15" s="46"/>
      <c r="P15" s="44">
        <f>SUM(F15:O15)</f>
        <v>0</v>
      </c>
    </row>
    <row r="16" spans="1:16" ht="18" customHeight="1">
      <c r="A16" s="242" t="s">
        <v>104</v>
      </c>
      <c r="B16" s="242"/>
      <c r="C16" s="242"/>
      <c r="D16" s="248"/>
      <c r="E16" s="46"/>
      <c r="F16" s="250">
        <v>0</v>
      </c>
      <c r="G16" s="45"/>
      <c r="H16" s="250">
        <v>0</v>
      </c>
      <c r="I16" s="45"/>
      <c r="J16" s="250">
        <v>0</v>
      </c>
      <c r="K16" s="45"/>
      <c r="L16" s="250">
        <v>0</v>
      </c>
      <c r="M16" s="45"/>
      <c r="N16" s="250">
        <v>-5897667</v>
      </c>
      <c r="O16" s="45"/>
      <c r="P16" s="250">
        <f>SUM(F16:O16)</f>
        <v>-5897667</v>
      </c>
    </row>
    <row r="17" spans="1:40" ht="6" customHeight="1">
      <c r="A17" s="242"/>
      <c r="B17" s="242"/>
      <c r="C17" s="242"/>
      <c r="D17" s="246"/>
      <c r="E17" s="46"/>
      <c r="F17" s="45"/>
      <c r="G17" s="45"/>
      <c r="H17" s="45"/>
      <c r="I17" s="45"/>
      <c r="J17" s="45"/>
      <c r="K17" s="45"/>
      <c r="L17" s="45"/>
      <c r="M17" s="46"/>
      <c r="N17" s="45"/>
      <c r="O17" s="46"/>
      <c r="P17" s="45"/>
    </row>
    <row r="18" spans="1:40" ht="18" customHeight="1" thickBot="1">
      <c r="A18" s="52" t="s">
        <v>140</v>
      </c>
      <c r="B18" s="242"/>
      <c r="C18" s="242"/>
      <c r="D18" s="246"/>
      <c r="E18" s="247"/>
      <c r="F18" s="251">
        <f>SUM(F12:F17)</f>
        <v>158473575</v>
      </c>
      <c r="G18" s="246"/>
      <c r="H18" s="251">
        <f>SUM(H12:H17)</f>
        <v>231668365</v>
      </c>
      <c r="I18" s="246"/>
      <c r="J18" s="251">
        <f>SUM(J12:J17)</f>
        <v>0</v>
      </c>
      <c r="K18" s="246"/>
      <c r="L18" s="251">
        <f>SUM(L12:L17)</f>
        <v>11770000</v>
      </c>
      <c r="M18" s="247"/>
      <c r="N18" s="251">
        <f>SUM(N12:N17)</f>
        <v>97955179</v>
      </c>
      <c r="O18" s="247"/>
      <c r="P18" s="251">
        <f>SUM(F18:O18)</f>
        <v>499867119</v>
      </c>
    </row>
    <row r="19" spans="1:40" ht="18" customHeight="1" thickTop="1">
      <c r="A19" s="178"/>
      <c r="B19" s="60"/>
      <c r="C19" s="60"/>
      <c r="D19" s="45"/>
      <c r="E19" s="46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40" ht="18" customHeight="1">
      <c r="A20" s="48" t="s">
        <v>141</v>
      </c>
      <c r="B20" s="117"/>
      <c r="C20" s="60"/>
      <c r="D20" s="45"/>
      <c r="E20" s="46"/>
      <c r="F20" s="153">
        <v>173158750</v>
      </c>
      <c r="G20" s="44"/>
      <c r="H20" s="153">
        <v>322716550</v>
      </c>
      <c r="I20" s="44"/>
      <c r="J20" s="153">
        <v>0</v>
      </c>
      <c r="K20" s="44"/>
      <c r="L20" s="153">
        <v>12090000</v>
      </c>
      <c r="M20" s="44"/>
      <c r="N20" s="153">
        <v>73797710</v>
      </c>
      <c r="O20" s="44"/>
      <c r="P20" s="153">
        <f>SUM(F20:O20)</f>
        <v>581763010</v>
      </c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</row>
    <row r="21" spans="1:40" ht="6" customHeight="1">
      <c r="A21" s="178"/>
      <c r="B21" s="60"/>
      <c r="C21" s="60"/>
      <c r="D21" s="182"/>
      <c r="E21" s="46"/>
      <c r="F21" s="154"/>
      <c r="G21" s="45"/>
      <c r="H21" s="154"/>
      <c r="I21" s="45"/>
      <c r="J21" s="154"/>
      <c r="K21" s="45"/>
      <c r="L21" s="154"/>
      <c r="M21" s="46"/>
      <c r="N21" s="154"/>
      <c r="O21" s="46"/>
      <c r="P21" s="154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</row>
    <row r="22" spans="1:40" ht="18" customHeight="1">
      <c r="A22" s="60" t="s">
        <v>138</v>
      </c>
      <c r="B22" s="60"/>
      <c r="C22" s="60"/>
      <c r="D22" s="182"/>
      <c r="E22" s="46"/>
      <c r="F22" s="154"/>
      <c r="G22" s="45"/>
      <c r="H22" s="154"/>
      <c r="I22" s="45"/>
      <c r="J22" s="154"/>
      <c r="K22" s="45"/>
      <c r="L22" s="154"/>
      <c r="M22" s="46"/>
      <c r="N22" s="154"/>
      <c r="O22" s="46"/>
      <c r="P22" s="127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</row>
    <row r="23" spans="1:40" ht="18" customHeight="1">
      <c r="A23" s="167" t="s">
        <v>71</v>
      </c>
      <c r="B23" s="60"/>
      <c r="C23" s="60"/>
      <c r="D23" s="182">
        <v>14</v>
      </c>
      <c r="E23" s="46"/>
      <c r="F23" s="154" t="s">
        <v>143</v>
      </c>
      <c r="G23" s="45"/>
      <c r="H23" s="154">
        <v>0</v>
      </c>
      <c r="I23" s="45"/>
      <c r="J23" s="154">
        <v>4540</v>
      </c>
      <c r="K23" s="45"/>
      <c r="L23" s="154">
        <v>0</v>
      </c>
      <c r="M23" s="46"/>
      <c r="N23" s="154">
        <v>0</v>
      </c>
      <c r="O23" s="46"/>
      <c r="P23" s="127">
        <v>4540</v>
      </c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</row>
    <row r="24" spans="1:40" ht="18" customHeight="1">
      <c r="A24" s="60" t="s">
        <v>142</v>
      </c>
      <c r="B24" s="60"/>
      <c r="C24" s="60"/>
      <c r="D24" s="182">
        <v>15</v>
      </c>
      <c r="E24" s="46"/>
      <c r="F24" s="154" t="s">
        <v>143</v>
      </c>
      <c r="G24" s="45"/>
      <c r="H24" s="154">
        <v>0</v>
      </c>
      <c r="I24" s="45"/>
      <c r="J24" s="154">
        <v>0</v>
      </c>
      <c r="K24" s="45"/>
      <c r="L24" s="154">
        <v>97000</v>
      </c>
      <c r="M24" s="45"/>
      <c r="N24" s="154">
        <v>-97000</v>
      </c>
      <c r="O24" s="45"/>
      <c r="P24" s="154">
        <f>SUM(F24:O24)</f>
        <v>0</v>
      </c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</row>
    <row r="25" spans="1:40" ht="18" customHeight="1">
      <c r="A25" s="60" t="s">
        <v>104</v>
      </c>
      <c r="B25" s="60"/>
      <c r="C25" s="60"/>
      <c r="D25" s="182"/>
      <c r="E25" s="46"/>
      <c r="F25" s="155">
        <f>-G2</f>
        <v>0</v>
      </c>
      <c r="G25" s="45"/>
      <c r="H25" s="155">
        <v>0</v>
      </c>
      <c r="I25" s="45"/>
      <c r="J25" s="155">
        <v>0</v>
      </c>
      <c r="K25" s="45"/>
      <c r="L25" s="155">
        <v>0</v>
      </c>
      <c r="M25" s="45"/>
      <c r="N25" s="155">
        <v>1828947</v>
      </c>
      <c r="O25" s="45"/>
      <c r="P25" s="155">
        <v>1828947</v>
      </c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</row>
    <row r="26" spans="1:40" ht="6" customHeight="1">
      <c r="A26" s="60"/>
      <c r="B26" s="60"/>
      <c r="C26" s="60"/>
      <c r="D26" s="45"/>
      <c r="E26" s="46"/>
      <c r="F26" s="154"/>
      <c r="G26" s="45"/>
      <c r="H26" s="154"/>
      <c r="I26" s="45"/>
      <c r="J26" s="154"/>
      <c r="K26" s="45"/>
      <c r="L26" s="154"/>
      <c r="M26" s="46"/>
      <c r="N26" s="154"/>
      <c r="O26" s="46"/>
      <c r="P26" s="154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</row>
    <row r="27" spans="1:40" ht="18" customHeight="1" thickBot="1">
      <c r="A27" s="52" t="s">
        <v>144</v>
      </c>
      <c r="B27" s="60"/>
      <c r="C27" s="60"/>
      <c r="D27" s="45"/>
      <c r="E27" s="46"/>
      <c r="F27" s="183">
        <f>SUM(F20:F26)</f>
        <v>173158750</v>
      </c>
      <c r="G27" s="45"/>
      <c r="H27" s="183">
        <f>SUM(H20:H26)</f>
        <v>322716550</v>
      </c>
      <c r="I27" s="45"/>
      <c r="J27" s="183">
        <f>SUM(J20:J26)</f>
        <v>4540</v>
      </c>
      <c r="K27" s="45"/>
      <c r="L27" s="183">
        <f>SUM(L20:L26)</f>
        <v>12187000</v>
      </c>
      <c r="M27" s="46"/>
      <c r="N27" s="183">
        <f>SUM(N20:N26)</f>
        <v>75529657</v>
      </c>
      <c r="O27" s="46"/>
      <c r="P27" s="183">
        <f>SUM(F27:O27)</f>
        <v>583596497</v>
      </c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</row>
    <row r="28" spans="1:40" ht="18" customHeight="1" thickTop="1">
      <c r="A28" s="178"/>
      <c r="B28" s="60"/>
      <c r="C28" s="60"/>
      <c r="D28" s="45"/>
      <c r="E28" s="4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40" ht="18" customHeight="1">
      <c r="A29" s="178"/>
      <c r="B29" s="60"/>
      <c r="C29" s="60"/>
      <c r="D29" s="45"/>
      <c r="E29" s="4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40" ht="20.25" customHeight="1">
      <c r="A30" s="178"/>
      <c r="B30" s="60"/>
      <c r="C30" s="60"/>
      <c r="D30" s="45"/>
      <c r="E30" s="46"/>
      <c r="F30" s="45"/>
      <c r="G30" s="45"/>
      <c r="H30" s="45"/>
      <c r="I30" s="45"/>
      <c r="J30" s="45"/>
      <c r="K30" s="45"/>
      <c r="L30" s="45"/>
      <c r="M30" s="46"/>
      <c r="N30" s="184"/>
      <c r="O30" s="185"/>
      <c r="P30" s="184"/>
    </row>
    <row r="31" spans="1:40" ht="12" customHeight="1">
      <c r="A31" s="178"/>
      <c r="B31" s="60"/>
      <c r="C31" s="60"/>
      <c r="D31" s="45"/>
      <c r="E31" s="46"/>
      <c r="F31" s="45"/>
      <c r="G31" s="45"/>
      <c r="H31" s="45"/>
      <c r="I31" s="45"/>
      <c r="J31" s="45"/>
      <c r="K31" s="45"/>
      <c r="L31" s="45"/>
      <c r="M31" s="46"/>
      <c r="N31" s="184"/>
      <c r="O31" s="185"/>
      <c r="P31" s="184"/>
    </row>
    <row r="32" spans="1:40" ht="16.5" customHeight="1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</row>
    <row r="33" spans="1:16" ht="18.600000000000001" customHeight="1">
      <c r="A33" s="287" t="s">
        <v>145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</row>
    <row r="34" spans="1:16" ht="15" customHeight="1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</row>
    <row r="35" spans="1:16" ht="21.75" customHeight="1">
      <c r="A35" s="186" t="str">
        <f>'TH 2-4'!A50</f>
        <v>หมายเหตุประกอบข้อมูลทางการเงินเป็นส่วนหนึ่งของข้อมูลทางการเงินระหว่างกาลนี้</v>
      </c>
      <c r="B35" s="186"/>
      <c r="C35" s="186"/>
      <c r="D35" s="187"/>
      <c r="E35" s="188"/>
      <c r="F35" s="267"/>
      <c r="G35" s="187"/>
      <c r="H35" s="187"/>
      <c r="I35" s="187"/>
      <c r="J35" s="187"/>
      <c r="K35" s="187"/>
      <c r="L35" s="189"/>
      <c r="M35" s="190"/>
      <c r="N35" s="190"/>
      <c r="O35" s="188"/>
      <c r="P35" s="190"/>
    </row>
    <row r="50" spans="7:7" ht="21.75" customHeight="1">
      <c r="G50" s="191" t="s">
        <v>146</v>
      </c>
    </row>
  </sheetData>
  <mergeCells count="3">
    <mergeCell ref="F5:P5"/>
    <mergeCell ref="L6:N6"/>
    <mergeCell ref="A33:P33"/>
  </mergeCells>
  <pageMargins left="0.9" right="0.9" top="0.5" bottom="0.6" header="0.49" footer="0.4"/>
  <pageSetup paperSize="9" scale="95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2B96-6A5B-4EA8-A22A-24919387E007}">
  <dimension ref="A1:R141"/>
  <sheetViews>
    <sheetView tabSelected="1" zoomScaleNormal="100" zoomScaleSheetLayoutView="85" workbookViewId="0">
      <selection activeCell="J34" sqref="J34:J36"/>
    </sheetView>
  </sheetViews>
  <sheetFormatPr defaultColWidth="9.140625" defaultRowHeight="21.75" customHeight="1"/>
  <cols>
    <col min="1" max="2" width="1.7109375" style="252" customWidth="1"/>
    <col min="3" max="3" width="42.5703125" style="252" customWidth="1"/>
    <col min="4" max="4" width="7.85546875" style="252" customWidth="1"/>
    <col min="5" max="5" width="1.5703125" style="252" customWidth="1"/>
    <col min="6" max="6" width="12.7109375" style="252" customWidth="1"/>
    <col min="7" max="7" width="0.85546875" style="252" customWidth="1"/>
    <col min="8" max="8" width="12.7109375" style="252" customWidth="1"/>
    <col min="9" max="9" width="0.85546875" style="252" customWidth="1"/>
    <col min="10" max="10" width="12.7109375" style="252" customWidth="1"/>
    <col min="11" max="11" width="0.85546875" style="252" customWidth="1"/>
    <col min="12" max="12" width="12.7109375" style="252" customWidth="1"/>
    <col min="13" max="13" width="9.140625" style="252"/>
    <col min="14" max="14" width="16.28515625" style="270" customWidth="1"/>
    <col min="15" max="15" width="19.140625" style="270" customWidth="1"/>
    <col min="16" max="16" width="10.140625" style="271"/>
    <col min="17" max="17" width="13.42578125" style="271" customWidth="1"/>
    <col min="18" max="18" width="18" style="271" customWidth="1"/>
    <col min="19" max="16384" width="9.140625" style="252"/>
  </cols>
  <sheetData>
    <row r="1" spans="1:18" ht="21.75" customHeight="1">
      <c r="A1" s="48" t="s">
        <v>0</v>
      </c>
      <c r="B1" s="31"/>
      <c r="C1" s="31"/>
      <c r="D1" s="31"/>
      <c r="E1" s="31"/>
      <c r="F1" s="31"/>
      <c r="G1" s="31"/>
      <c r="H1" s="31"/>
      <c r="I1" s="31"/>
      <c r="J1" s="5"/>
      <c r="K1" s="31"/>
      <c r="L1" s="5"/>
    </row>
    <row r="2" spans="1:18" ht="21.75" customHeight="1">
      <c r="A2" s="194" t="s">
        <v>149</v>
      </c>
      <c r="B2" s="195"/>
      <c r="C2" s="195"/>
      <c r="D2" s="195"/>
      <c r="E2" s="31"/>
      <c r="F2" s="31"/>
      <c r="G2" s="31"/>
      <c r="H2" s="31"/>
      <c r="I2" s="31"/>
      <c r="J2" s="222"/>
      <c r="K2" s="31"/>
      <c r="L2" s="222"/>
    </row>
    <row r="3" spans="1:18" ht="21.75" customHeight="1">
      <c r="A3" s="196" t="str">
        <f>+'T7'!A3</f>
        <v>สำหรับรอบระยะเวลาสามเดือนสิ้นสุดวันที่ 31 มีนาคม พ.ศ. 2567</v>
      </c>
      <c r="B3" s="197"/>
      <c r="C3" s="197"/>
      <c r="D3" s="197"/>
      <c r="E3" s="198"/>
      <c r="F3" s="198"/>
      <c r="G3" s="198"/>
      <c r="H3" s="198"/>
      <c r="I3" s="198"/>
      <c r="J3" s="223"/>
      <c r="K3" s="198"/>
      <c r="L3" s="223"/>
    </row>
    <row r="4" spans="1:18" ht="18.95" customHeight="1">
      <c r="A4" s="194"/>
      <c r="B4" s="199"/>
      <c r="C4" s="199"/>
      <c r="D4" s="199"/>
      <c r="E4" s="31"/>
      <c r="F4" s="31"/>
      <c r="G4" s="31"/>
      <c r="H4" s="31"/>
      <c r="I4" s="31"/>
      <c r="J4" s="224"/>
      <c r="K4" s="31"/>
      <c r="L4" s="224"/>
    </row>
    <row r="5" spans="1:18" ht="18.95" customHeight="1">
      <c r="A5" s="200"/>
      <c r="B5" s="200"/>
      <c r="C5" s="200"/>
      <c r="D5" s="200"/>
      <c r="E5" s="201"/>
      <c r="F5" s="288" t="s">
        <v>3</v>
      </c>
      <c r="G5" s="288"/>
      <c r="H5" s="288"/>
      <c r="I5" s="70"/>
      <c r="J5" s="288" t="s">
        <v>4</v>
      </c>
      <c r="K5" s="288"/>
      <c r="L5" s="288"/>
    </row>
    <row r="6" spans="1:18" ht="18.95" customHeight="1">
      <c r="A6" s="200"/>
      <c r="B6" s="200"/>
      <c r="C6" s="200"/>
      <c r="D6" s="200"/>
      <c r="E6" s="201"/>
      <c r="F6" s="47" t="s">
        <v>7</v>
      </c>
      <c r="G6" s="70"/>
      <c r="H6" s="47" t="s">
        <v>7</v>
      </c>
      <c r="I6" s="70"/>
      <c r="J6" s="47" t="s">
        <v>7</v>
      </c>
      <c r="K6" s="70"/>
      <c r="L6" s="47" t="s">
        <v>7</v>
      </c>
    </row>
    <row r="7" spans="1:18" ht="18.95" customHeight="1">
      <c r="A7" s="202"/>
      <c r="B7" s="202"/>
      <c r="C7" s="202"/>
      <c r="D7" s="31"/>
      <c r="E7" s="118"/>
      <c r="F7" s="14" t="s">
        <v>9</v>
      </c>
      <c r="G7" s="65"/>
      <c r="H7" s="14" t="s">
        <v>10</v>
      </c>
      <c r="I7" s="14"/>
      <c r="J7" s="14" t="s">
        <v>9</v>
      </c>
      <c r="K7" s="65"/>
      <c r="L7" s="14" t="s">
        <v>10</v>
      </c>
    </row>
    <row r="8" spans="1:18" ht="18.95" customHeight="1">
      <c r="A8" s="202"/>
      <c r="B8" s="202"/>
      <c r="C8" s="202"/>
      <c r="D8" s="33" t="s">
        <v>11</v>
      </c>
      <c r="E8" s="118"/>
      <c r="F8" s="36" t="s">
        <v>12</v>
      </c>
      <c r="G8" s="32"/>
      <c r="H8" s="36" t="s">
        <v>12</v>
      </c>
      <c r="I8" s="42"/>
      <c r="J8" s="36" t="s">
        <v>12</v>
      </c>
      <c r="K8" s="42"/>
      <c r="L8" s="36" t="s">
        <v>12</v>
      </c>
    </row>
    <row r="9" spans="1:18" ht="18.95" customHeight="1">
      <c r="A9" s="199" t="s">
        <v>150</v>
      </c>
      <c r="B9" s="203"/>
      <c r="C9" s="203"/>
      <c r="D9" s="203"/>
      <c r="E9" s="31"/>
      <c r="F9" s="151"/>
      <c r="G9" s="31"/>
      <c r="H9" s="31"/>
      <c r="I9" s="31"/>
      <c r="J9" s="156"/>
      <c r="K9" s="31"/>
      <c r="L9" s="204"/>
    </row>
    <row r="10" spans="1:18" ht="18.95" customHeight="1">
      <c r="A10" s="203" t="s">
        <v>151</v>
      </c>
      <c r="B10" s="203"/>
      <c r="C10" s="203"/>
      <c r="D10" s="205"/>
      <c r="E10" s="31"/>
      <c r="F10" s="156">
        <v>-4191812</v>
      </c>
      <c r="G10" s="31"/>
      <c r="H10" s="254">
        <v>-1862346</v>
      </c>
      <c r="I10" s="31"/>
      <c r="J10" s="156">
        <v>2221756</v>
      </c>
      <c r="K10" s="31"/>
      <c r="L10" s="254">
        <v>-7091953</v>
      </c>
      <c r="Q10" s="272"/>
      <c r="R10" s="273"/>
    </row>
    <row r="11" spans="1:18" ht="18.95" customHeight="1">
      <c r="A11" s="203" t="s">
        <v>152</v>
      </c>
      <c r="B11" s="203"/>
      <c r="C11" s="203"/>
      <c r="D11" s="205"/>
      <c r="E11" s="31"/>
      <c r="F11" s="156"/>
      <c r="G11" s="31"/>
      <c r="H11" s="204"/>
      <c r="I11" s="31"/>
      <c r="J11" s="156"/>
      <c r="K11" s="31"/>
      <c r="L11" s="204"/>
      <c r="Q11" s="272"/>
      <c r="R11" s="273"/>
    </row>
    <row r="12" spans="1:18" ht="18.95" customHeight="1">
      <c r="A12" s="203"/>
      <c r="B12" s="203" t="s">
        <v>153</v>
      </c>
      <c r="C12" s="203"/>
      <c r="D12" s="205">
        <v>10</v>
      </c>
      <c r="E12" s="31"/>
      <c r="F12" s="156">
        <v>4867175</v>
      </c>
      <c r="G12" s="31"/>
      <c r="H12" s="254">
        <v>5048873</v>
      </c>
      <c r="I12" s="31"/>
      <c r="J12" s="156">
        <v>4777964</v>
      </c>
      <c r="K12" s="31"/>
      <c r="L12" s="254">
        <v>4872120</v>
      </c>
      <c r="Q12" s="272"/>
      <c r="R12" s="273"/>
    </row>
    <row r="13" spans="1:18" ht="18.95" customHeight="1">
      <c r="A13" s="31"/>
      <c r="B13" s="31" t="s">
        <v>154</v>
      </c>
      <c r="C13" s="31"/>
      <c r="D13" s="205">
        <v>10</v>
      </c>
      <c r="E13" s="31"/>
      <c r="F13" s="156">
        <v>89361</v>
      </c>
      <c r="G13" s="31"/>
      <c r="H13" s="254">
        <v>90885</v>
      </c>
      <c r="I13" s="31"/>
      <c r="J13" s="156">
        <v>80378</v>
      </c>
      <c r="K13" s="31"/>
      <c r="L13" s="254">
        <v>89098</v>
      </c>
      <c r="Q13" s="272"/>
      <c r="R13" s="273"/>
    </row>
    <row r="14" spans="1:18" ht="18.95" customHeight="1">
      <c r="A14" s="31"/>
      <c r="B14" s="31" t="s">
        <v>155</v>
      </c>
      <c r="C14" s="31"/>
      <c r="D14" s="205">
        <v>10</v>
      </c>
      <c r="E14" s="31"/>
      <c r="F14" s="156">
        <v>3589732</v>
      </c>
      <c r="G14" s="31"/>
      <c r="H14" s="254">
        <v>3555578</v>
      </c>
      <c r="I14" s="31"/>
      <c r="J14" s="156">
        <v>3248014</v>
      </c>
      <c r="K14" s="31"/>
      <c r="L14" s="254">
        <v>3555578</v>
      </c>
      <c r="Q14" s="272"/>
      <c r="R14" s="273"/>
    </row>
    <row r="15" spans="1:18" ht="18.95" customHeight="1">
      <c r="A15" s="31"/>
      <c r="B15" s="206" t="s">
        <v>156</v>
      </c>
      <c r="C15" s="31"/>
      <c r="D15" s="205"/>
      <c r="E15" s="31"/>
      <c r="F15" s="156">
        <v>266054</v>
      </c>
      <c r="G15" s="31"/>
      <c r="H15" s="254">
        <v>-925593</v>
      </c>
      <c r="I15" s="31"/>
      <c r="J15" s="156">
        <v>-40000</v>
      </c>
      <c r="K15" s="31"/>
      <c r="L15" s="254">
        <v>-925593</v>
      </c>
      <c r="Q15" s="272"/>
      <c r="R15" s="273"/>
    </row>
    <row r="16" spans="1:18" ht="18.95" customHeight="1">
      <c r="A16" s="31"/>
      <c r="B16" s="31" t="s">
        <v>157</v>
      </c>
      <c r="C16" s="31"/>
      <c r="D16" s="205"/>
      <c r="E16" s="31"/>
      <c r="F16" s="156">
        <v>0</v>
      </c>
      <c r="G16" s="31"/>
      <c r="H16" s="254">
        <v>-16300</v>
      </c>
      <c r="I16" s="31"/>
      <c r="J16" s="156">
        <v>0</v>
      </c>
      <c r="K16" s="31"/>
      <c r="L16" s="254">
        <v>-16300</v>
      </c>
      <c r="Q16" s="272"/>
      <c r="R16" s="273"/>
    </row>
    <row r="17" spans="1:18" ht="18.95" customHeight="1">
      <c r="A17" s="31"/>
      <c r="B17" s="31" t="s">
        <v>158</v>
      </c>
      <c r="C17" s="31"/>
      <c r="D17" s="205">
        <v>11</v>
      </c>
      <c r="E17" s="31"/>
      <c r="F17" s="156">
        <v>3480497</v>
      </c>
      <c r="G17" s="31"/>
      <c r="H17" s="204">
        <v>0</v>
      </c>
      <c r="I17" s="31"/>
      <c r="J17" s="156">
        <v>3480497</v>
      </c>
      <c r="K17" s="31"/>
      <c r="L17" s="204">
        <v>0</v>
      </c>
      <c r="Q17" s="272"/>
      <c r="R17" s="273"/>
    </row>
    <row r="18" spans="1:18" ht="18.95" customHeight="1">
      <c r="A18" s="31"/>
      <c r="B18" s="31" t="s">
        <v>159</v>
      </c>
      <c r="C18" s="31"/>
      <c r="D18" s="205">
        <v>10</v>
      </c>
      <c r="E18" s="31"/>
      <c r="F18" s="156">
        <v>-553272</v>
      </c>
      <c r="G18" s="31"/>
      <c r="H18" s="254">
        <v>-29997</v>
      </c>
      <c r="I18" s="31"/>
      <c r="J18" s="156">
        <v>-553272</v>
      </c>
      <c r="K18" s="31"/>
      <c r="L18" s="254">
        <v>-29997</v>
      </c>
      <c r="Q18" s="272"/>
      <c r="R18" s="273"/>
    </row>
    <row r="19" spans="1:18" ht="18.95" customHeight="1">
      <c r="A19" s="31"/>
      <c r="B19" s="31" t="s">
        <v>160</v>
      </c>
      <c r="C19" s="31"/>
      <c r="D19" s="205"/>
      <c r="E19" s="31"/>
      <c r="F19" s="156">
        <v>-1150566</v>
      </c>
      <c r="G19" s="31"/>
      <c r="H19" s="254">
        <v>-219100</v>
      </c>
      <c r="I19" s="31"/>
      <c r="J19" s="156">
        <v>-3271779</v>
      </c>
      <c r="K19" s="31"/>
      <c r="L19" s="254">
        <v>-2237707</v>
      </c>
      <c r="Q19" s="272"/>
      <c r="R19" s="273"/>
    </row>
    <row r="20" spans="1:18" ht="18.95" customHeight="1">
      <c r="A20" s="31"/>
      <c r="B20" s="31" t="s">
        <v>161</v>
      </c>
      <c r="C20" s="31"/>
      <c r="D20" s="205"/>
      <c r="E20" s="31"/>
      <c r="F20" s="156">
        <v>2595304</v>
      </c>
      <c r="G20" s="31"/>
      <c r="H20" s="254">
        <v>8088338</v>
      </c>
      <c r="I20" s="31"/>
      <c r="J20" s="156">
        <v>1823440</v>
      </c>
      <c r="K20" s="31"/>
      <c r="L20" s="254">
        <v>8003101</v>
      </c>
      <c r="Q20" s="272"/>
      <c r="R20" s="273"/>
    </row>
    <row r="21" spans="1:18" ht="18.95" customHeight="1">
      <c r="A21" s="31"/>
      <c r="B21" s="207" t="s">
        <v>57</v>
      </c>
      <c r="C21" s="31"/>
      <c r="D21" s="205"/>
      <c r="E21" s="31"/>
      <c r="F21" s="156">
        <v>958129</v>
      </c>
      <c r="G21" s="253"/>
      <c r="H21" s="254">
        <v>1079109</v>
      </c>
      <c r="I21" s="253"/>
      <c r="J21" s="156">
        <v>819530</v>
      </c>
      <c r="K21" s="253"/>
      <c r="L21" s="254">
        <v>1049172</v>
      </c>
      <c r="Q21" s="272"/>
      <c r="R21" s="273"/>
    </row>
    <row r="22" spans="1:18" ht="18.95" customHeight="1">
      <c r="A22" s="31"/>
      <c r="B22" s="207" t="s">
        <v>162</v>
      </c>
      <c r="C22" s="31"/>
      <c r="D22" s="205"/>
      <c r="E22" s="31"/>
      <c r="F22" s="156">
        <v>0</v>
      </c>
      <c r="G22" s="31"/>
      <c r="H22" s="254">
        <v>-590073</v>
      </c>
      <c r="I22" s="31"/>
      <c r="J22" s="156">
        <v>0</v>
      </c>
      <c r="K22" s="31"/>
      <c r="L22" s="254">
        <v>-590073</v>
      </c>
      <c r="Q22" s="272"/>
      <c r="R22" s="273"/>
    </row>
    <row r="23" spans="1:18" ht="18.95" customHeight="1">
      <c r="A23" s="31" t="s">
        <v>163</v>
      </c>
      <c r="B23" s="31"/>
      <c r="C23" s="31"/>
      <c r="D23" s="205"/>
      <c r="E23" s="31"/>
      <c r="F23" s="156"/>
      <c r="G23" s="31"/>
      <c r="H23" s="204"/>
      <c r="I23" s="31"/>
      <c r="J23" s="156"/>
      <c r="K23" s="31"/>
      <c r="L23" s="204"/>
      <c r="Q23" s="272"/>
      <c r="R23" s="273"/>
    </row>
    <row r="24" spans="1:18" ht="18.95" customHeight="1">
      <c r="A24" s="203"/>
      <c r="B24" s="208" t="s">
        <v>164</v>
      </c>
      <c r="C24" s="208"/>
      <c r="D24" s="203"/>
      <c r="E24" s="7"/>
      <c r="F24" s="156">
        <v>-1028412</v>
      </c>
      <c r="G24" s="31"/>
      <c r="H24" s="254">
        <v>-83049091</v>
      </c>
      <c r="I24" s="31"/>
      <c r="J24" s="156">
        <v>-1118475</v>
      </c>
      <c r="K24" s="31"/>
      <c r="L24" s="254">
        <v>-12818061</v>
      </c>
      <c r="Q24" s="272"/>
      <c r="R24" s="273"/>
    </row>
    <row r="25" spans="1:18" ht="18.95" customHeight="1">
      <c r="A25" s="203"/>
      <c r="B25" s="208" t="s">
        <v>165</v>
      </c>
      <c r="C25" s="208"/>
      <c r="D25" s="203"/>
      <c r="E25" s="7"/>
      <c r="F25" s="156">
        <v>2253188</v>
      </c>
      <c r="G25" s="31"/>
      <c r="H25" s="254">
        <v>-1401107</v>
      </c>
      <c r="I25" s="31"/>
      <c r="J25" s="156">
        <v>24583796</v>
      </c>
      <c r="K25" s="31"/>
      <c r="L25" s="254">
        <v>223211</v>
      </c>
      <c r="Q25" s="272"/>
      <c r="R25" s="273"/>
    </row>
    <row r="26" spans="1:18" ht="18.95" customHeight="1">
      <c r="A26" s="203"/>
      <c r="B26" s="208" t="s">
        <v>166</v>
      </c>
      <c r="C26" s="208"/>
      <c r="D26" s="203"/>
      <c r="E26" s="7"/>
      <c r="F26" s="156">
        <v>0</v>
      </c>
      <c r="G26" s="31"/>
      <c r="H26" s="254">
        <v>1384222</v>
      </c>
      <c r="I26" s="31"/>
      <c r="J26" s="156">
        <v>0</v>
      </c>
      <c r="K26" s="31"/>
      <c r="L26" s="254">
        <v>1384222</v>
      </c>
      <c r="Q26" s="272"/>
      <c r="R26" s="273"/>
    </row>
    <row r="27" spans="1:18" ht="18.95" customHeight="1">
      <c r="A27" s="203"/>
      <c r="B27" s="208" t="s">
        <v>167</v>
      </c>
      <c r="C27" s="208"/>
      <c r="D27" s="203"/>
      <c r="E27" s="7"/>
      <c r="F27" s="156">
        <v>-29829350</v>
      </c>
      <c r="G27" s="31"/>
      <c r="H27" s="254">
        <v>7116157</v>
      </c>
      <c r="I27" s="31"/>
      <c r="J27" s="156">
        <v>-21047247</v>
      </c>
      <c r="K27" s="31"/>
      <c r="L27" s="254">
        <v>7116157</v>
      </c>
      <c r="Q27" s="272"/>
      <c r="R27" s="273"/>
    </row>
    <row r="28" spans="1:18" ht="18.95" customHeight="1">
      <c r="A28" s="31"/>
      <c r="B28" s="208" t="s">
        <v>168</v>
      </c>
      <c r="C28" s="203"/>
      <c r="D28" s="205"/>
      <c r="E28" s="31"/>
      <c r="F28" s="156">
        <v>-6505629</v>
      </c>
      <c r="G28" s="31"/>
      <c r="H28" s="254">
        <v>-3921061</v>
      </c>
      <c r="I28" s="31"/>
      <c r="J28" s="156">
        <v>-5749431</v>
      </c>
      <c r="K28" s="31"/>
      <c r="L28" s="254">
        <v>-2603330</v>
      </c>
      <c r="Q28" s="272"/>
      <c r="R28" s="273"/>
    </row>
    <row r="29" spans="1:18" ht="18.95" customHeight="1">
      <c r="A29" s="31"/>
      <c r="B29" s="207" t="s">
        <v>169</v>
      </c>
      <c r="C29" s="207"/>
      <c r="D29" s="203"/>
      <c r="E29" s="31"/>
      <c r="F29" s="156">
        <v>891317</v>
      </c>
      <c r="G29" s="31"/>
      <c r="H29" s="254">
        <v>344022</v>
      </c>
      <c r="I29" s="31"/>
      <c r="J29" s="156">
        <v>857263</v>
      </c>
      <c r="K29" s="31"/>
      <c r="L29" s="254">
        <v>-400</v>
      </c>
      <c r="Q29" s="272"/>
      <c r="R29" s="273"/>
    </row>
    <row r="30" spans="1:18" ht="18.95" customHeight="1">
      <c r="A30" s="31"/>
      <c r="B30" s="207" t="s">
        <v>170</v>
      </c>
      <c r="C30" s="207"/>
      <c r="D30" s="203"/>
      <c r="E30" s="31"/>
      <c r="F30" s="156">
        <v>51846494</v>
      </c>
      <c r="G30" s="31"/>
      <c r="H30" s="254">
        <v>-105288894</v>
      </c>
      <c r="I30" s="31"/>
      <c r="J30" s="156">
        <v>14081614</v>
      </c>
      <c r="K30" s="31"/>
      <c r="L30" s="254">
        <v>-117958500</v>
      </c>
      <c r="Q30" s="272"/>
      <c r="R30" s="273"/>
    </row>
    <row r="31" spans="1:18" ht="18.95" customHeight="1">
      <c r="A31" s="31"/>
      <c r="B31" s="207" t="s">
        <v>171</v>
      </c>
      <c r="C31" s="207"/>
      <c r="D31" s="203"/>
      <c r="E31" s="31"/>
      <c r="F31" s="156">
        <v>-1559601</v>
      </c>
      <c r="G31" s="31"/>
      <c r="H31" s="254">
        <v>-3543773</v>
      </c>
      <c r="I31" s="31"/>
      <c r="J31" s="156">
        <v>-2299455</v>
      </c>
      <c r="K31" s="31"/>
      <c r="L31" s="254">
        <v>-3127095</v>
      </c>
      <c r="Q31" s="272"/>
      <c r="R31" s="273"/>
    </row>
    <row r="32" spans="1:18" ht="18.95" customHeight="1">
      <c r="A32" s="31"/>
      <c r="B32" s="255" t="s">
        <v>172</v>
      </c>
      <c r="C32" s="207"/>
      <c r="D32" s="203"/>
      <c r="E32" s="31"/>
      <c r="F32" s="157">
        <v>-162693</v>
      </c>
      <c r="G32" s="31"/>
      <c r="H32" s="209">
        <v>1138850</v>
      </c>
      <c r="I32" s="31"/>
      <c r="J32" s="157">
        <v>-162693</v>
      </c>
      <c r="K32" s="31"/>
      <c r="L32" s="209">
        <v>1138850</v>
      </c>
      <c r="Q32" s="272"/>
      <c r="R32" s="273"/>
    </row>
    <row r="33" spans="1:18" ht="6" customHeight="1">
      <c r="A33" s="203"/>
      <c r="B33" s="203"/>
      <c r="C33" s="203"/>
      <c r="D33" s="203"/>
      <c r="E33" s="31"/>
      <c r="F33" s="156"/>
      <c r="G33" s="31"/>
      <c r="H33" s="204"/>
      <c r="I33" s="31"/>
      <c r="J33" s="156"/>
      <c r="K33" s="31"/>
      <c r="L33" s="204"/>
      <c r="Q33" s="272"/>
      <c r="R33" s="273"/>
    </row>
    <row r="34" spans="1:18" ht="18.95" customHeight="1">
      <c r="A34" s="203" t="s">
        <v>173</v>
      </c>
      <c r="B34" s="203"/>
      <c r="C34" s="203"/>
      <c r="D34" s="203"/>
      <c r="E34" s="204"/>
      <c r="F34" s="156">
        <f>SUM(F10:F32)</f>
        <v>25855916</v>
      </c>
      <c r="G34" s="204"/>
      <c r="H34" s="204">
        <f>SUM(H10:H32)</f>
        <v>-173001301</v>
      </c>
      <c r="I34" s="204"/>
      <c r="J34" s="204">
        <f>SUM(J10:J32)</f>
        <v>21731900</v>
      </c>
      <c r="K34" s="204"/>
      <c r="L34" s="204">
        <f>SUM(L10:L32)</f>
        <v>-119967500</v>
      </c>
      <c r="Q34" s="272"/>
      <c r="R34" s="273"/>
    </row>
    <row r="35" spans="1:18" ht="18.95" customHeight="1">
      <c r="A35" s="210" t="s">
        <v>174</v>
      </c>
      <c r="B35" s="203"/>
      <c r="C35" s="203" t="s">
        <v>161</v>
      </c>
      <c r="D35" s="203"/>
      <c r="E35" s="31"/>
      <c r="F35" s="156">
        <v>-1271994</v>
      </c>
      <c r="G35" s="31"/>
      <c r="H35" s="256">
        <v>-6929199</v>
      </c>
      <c r="I35" s="31"/>
      <c r="J35" s="156">
        <v>-677312</v>
      </c>
      <c r="K35" s="31"/>
      <c r="L35" s="256">
        <v>-6875750</v>
      </c>
      <c r="Q35" s="272"/>
      <c r="R35" s="273"/>
    </row>
    <row r="36" spans="1:18" ht="18.95" customHeight="1">
      <c r="A36" s="203" t="s">
        <v>175</v>
      </c>
      <c r="B36" s="203"/>
      <c r="C36" s="203" t="s">
        <v>176</v>
      </c>
      <c r="D36" s="203"/>
      <c r="E36" s="31"/>
      <c r="F36" s="157">
        <v>-3796942</v>
      </c>
      <c r="G36" s="31"/>
      <c r="H36" s="257">
        <v>-4152277</v>
      </c>
      <c r="I36" s="31"/>
      <c r="J36" s="157">
        <v>-2900254</v>
      </c>
      <c r="K36" s="31"/>
      <c r="L36" s="257">
        <v>-3942176</v>
      </c>
      <c r="Q36" s="272"/>
      <c r="R36" s="273"/>
    </row>
    <row r="37" spans="1:18" ht="6" customHeight="1">
      <c r="A37" s="203"/>
      <c r="B37" s="203"/>
      <c r="C37" s="203"/>
      <c r="D37" s="203"/>
      <c r="E37" s="31"/>
      <c r="F37" s="156"/>
      <c r="G37" s="31"/>
      <c r="H37" s="7"/>
      <c r="I37" s="31"/>
      <c r="J37" s="156"/>
      <c r="K37" s="31"/>
      <c r="L37" s="7"/>
      <c r="Q37" s="272"/>
      <c r="R37" s="273"/>
    </row>
    <row r="38" spans="1:18" ht="18.95" customHeight="1">
      <c r="A38" s="203" t="s">
        <v>177</v>
      </c>
      <c r="B38" s="203"/>
      <c r="C38" s="203"/>
      <c r="D38" s="203"/>
      <c r="E38" s="7"/>
      <c r="F38" s="157">
        <f>SUM(F34:F37)</f>
        <v>20786980</v>
      </c>
      <c r="G38" s="7"/>
      <c r="H38" s="6">
        <f>SUM(H34:H37)</f>
        <v>-184082777</v>
      </c>
      <c r="I38" s="7"/>
      <c r="J38" s="157">
        <f>SUM(J34:J37)</f>
        <v>18154334</v>
      </c>
      <c r="K38" s="7"/>
      <c r="L38" s="6">
        <f>SUM(L34:L37)</f>
        <v>-130785426</v>
      </c>
      <c r="Q38" s="272"/>
      <c r="R38" s="273"/>
    </row>
    <row r="39" spans="1:18" ht="18.95" customHeight="1">
      <c r="A39" s="203"/>
      <c r="B39" s="203"/>
      <c r="C39" s="203"/>
      <c r="D39" s="203"/>
      <c r="E39" s="7"/>
      <c r="F39" s="7"/>
      <c r="G39" s="7"/>
      <c r="H39" s="7"/>
      <c r="I39" s="7"/>
      <c r="J39" s="7"/>
      <c r="K39" s="7"/>
      <c r="L39" s="7"/>
      <c r="Q39" s="272"/>
      <c r="R39" s="273"/>
    </row>
    <row r="40" spans="1:18" ht="18.95" customHeight="1">
      <c r="A40" s="203"/>
      <c r="B40" s="203"/>
      <c r="C40" s="203"/>
      <c r="D40" s="203"/>
      <c r="E40" s="7"/>
      <c r="F40" s="7"/>
      <c r="G40" s="7"/>
      <c r="H40" s="7"/>
      <c r="I40" s="7"/>
      <c r="J40" s="7"/>
      <c r="K40" s="7"/>
      <c r="L40" s="7"/>
      <c r="Q40" s="272"/>
      <c r="R40" s="273"/>
    </row>
    <row r="41" spans="1:18" ht="18.95" customHeight="1">
      <c r="A41" s="203"/>
      <c r="B41" s="203"/>
      <c r="C41" s="203"/>
      <c r="D41" s="203"/>
      <c r="E41" s="7"/>
      <c r="F41" s="7"/>
      <c r="G41" s="7"/>
      <c r="H41" s="7"/>
      <c r="I41" s="7"/>
      <c r="J41" s="7"/>
      <c r="K41" s="7"/>
      <c r="L41" s="7"/>
    </row>
    <row r="42" spans="1:18" ht="18.95" customHeight="1">
      <c r="A42" s="203"/>
      <c r="B42" s="203"/>
      <c r="C42" s="203"/>
      <c r="D42" s="203"/>
      <c r="E42" s="7"/>
      <c r="F42" s="7"/>
      <c r="G42" s="7"/>
      <c r="H42" s="7"/>
      <c r="I42" s="7"/>
      <c r="J42" s="7"/>
      <c r="K42" s="7"/>
      <c r="L42" s="7"/>
    </row>
    <row r="43" spans="1:18" ht="18.95" customHeight="1">
      <c r="A43" s="203"/>
      <c r="B43" s="203"/>
      <c r="C43" s="203"/>
      <c r="D43" s="203"/>
      <c r="E43" s="7"/>
      <c r="F43" s="7"/>
      <c r="G43" s="7"/>
      <c r="H43" s="7"/>
      <c r="I43" s="7"/>
      <c r="J43" s="7"/>
      <c r="K43" s="7"/>
      <c r="L43" s="7"/>
    </row>
    <row r="44" spans="1:18" ht="18.95" customHeight="1">
      <c r="A44" s="203"/>
      <c r="B44" s="203"/>
      <c r="C44" s="203"/>
      <c r="D44" s="203"/>
      <c r="E44" s="7"/>
      <c r="F44" s="7"/>
      <c r="G44" s="7"/>
      <c r="H44" s="7"/>
      <c r="I44" s="7"/>
      <c r="J44" s="7"/>
      <c r="K44" s="7"/>
      <c r="L44" s="7"/>
    </row>
    <row r="45" spans="1:18" ht="18.95" customHeight="1">
      <c r="A45" s="203"/>
      <c r="B45" s="203"/>
      <c r="C45" s="203"/>
      <c r="D45" s="203"/>
      <c r="E45" s="7"/>
      <c r="F45" s="7"/>
      <c r="G45" s="7"/>
      <c r="H45" s="7"/>
      <c r="I45" s="7"/>
      <c r="J45" s="7"/>
      <c r="K45" s="7"/>
      <c r="L45" s="7"/>
    </row>
    <row r="46" spans="1:18" ht="16.5" customHeight="1">
      <c r="A46" s="203"/>
      <c r="B46" s="203"/>
      <c r="C46" s="203"/>
      <c r="D46" s="203"/>
      <c r="E46" s="7"/>
      <c r="F46" s="7"/>
      <c r="G46" s="7"/>
      <c r="H46" s="7"/>
      <c r="I46" s="7"/>
      <c r="J46" s="7"/>
      <c r="K46" s="7"/>
      <c r="L46" s="7"/>
    </row>
    <row r="47" spans="1:18" ht="18.95" customHeight="1">
      <c r="A47" s="287" t="s">
        <v>145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</row>
    <row r="48" spans="1:18" ht="10.5" customHeight="1">
      <c r="A48" s="203"/>
      <c r="B48" s="203"/>
      <c r="C48" s="203"/>
      <c r="D48" s="203"/>
      <c r="E48" s="7"/>
      <c r="F48" s="7"/>
      <c r="G48" s="7"/>
      <c r="H48" s="7"/>
      <c r="I48" s="7"/>
      <c r="J48" s="7"/>
      <c r="K48" s="7"/>
      <c r="L48" s="7"/>
    </row>
    <row r="49" spans="1:18" ht="21.95" customHeight="1">
      <c r="A49" s="211" t="s">
        <v>38</v>
      </c>
      <c r="B49" s="211"/>
      <c r="C49" s="211"/>
      <c r="D49" s="211"/>
      <c r="E49" s="198"/>
      <c r="F49" s="198"/>
      <c r="G49" s="198"/>
      <c r="H49" s="198"/>
      <c r="I49" s="198"/>
      <c r="J49" s="6"/>
      <c r="K49" s="198"/>
      <c r="L49" s="6"/>
    </row>
    <row r="50" spans="1:18" ht="21.75" customHeight="1">
      <c r="A50" s="48" t="str">
        <f>A1</f>
        <v>บริษัท โปรเอ็น คอร์ป จำกัด (มหาชน)</v>
      </c>
      <c r="B50" s="203"/>
      <c r="C50" s="203"/>
      <c r="D50" s="203"/>
      <c r="E50" s="31"/>
      <c r="F50" s="31"/>
      <c r="G50" s="31"/>
      <c r="H50" s="31"/>
      <c r="I50" s="31"/>
      <c r="J50" s="7"/>
      <c r="K50" s="31"/>
      <c r="L50" s="7"/>
    </row>
    <row r="51" spans="1:18" ht="21.75" customHeight="1">
      <c r="A51" s="195" t="s">
        <v>178</v>
      </c>
      <c r="B51" s="203"/>
      <c r="C51" s="203"/>
      <c r="D51" s="203"/>
      <c r="E51" s="31"/>
      <c r="F51" s="31"/>
      <c r="G51" s="31"/>
      <c r="H51" s="31"/>
      <c r="I51" s="31"/>
      <c r="J51" s="7"/>
      <c r="K51" s="31"/>
      <c r="L51" s="7"/>
    </row>
    <row r="52" spans="1:18" ht="21.75" customHeight="1">
      <c r="A52" s="197" t="str">
        <f>A3</f>
        <v>สำหรับรอบระยะเวลาสามเดือนสิ้นสุดวันที่ 31 มีนาคม พ.ศ. 2567</v>
      </c>
      <c r="B52" s="211"/>
      <c r="C52" s="211"/>
      <c r="D52" s="211"/>
      <c r="E52" s="198"/>
      <c r="F52" s="198"/>
      <c r="G52" s="198"/>
      <c r="H52" s="198"/>
      <c r="I52" s="198"/>
      <c r="J52" s="6"/>
      <c r="K52" s="198"/>
      <c r="L52" s="6"/>
    </row>
    <row r="53" spans="1:18" ht="18.95" customHeight="1">
      <c r="A53" s="199"/>
      <c r="B53" s="203"/>
      <c r="C53" s="203"/>
      <c r="D53" s="203"/>
      <c r="E53" s="31"/>
      <c r="F53" s="31"/>
      <c r="G53" s="31"/>
      <c r="H53" s="31"/>
      <c r="I53" s="31"/>
      <c r="J53" s="7"/>
      <c r="K53" s="31"/>
      <c r="L53" s="7"/>
    </row>
    <row r="54" spans="1:18" ht="18.95" customHeight="1">
      <c r="A54" s="200"/>
      <c r="B54" s="200"/>
      <c r="C54" s="200"/>
      <c r="D54" s="200"/>
      <c r="E54" s="201"/>
      <c r="F54" s="288" t="s">
        <v>3</v>
      </c>
      <c r="G54" s="288"/>
      <c r="H54" s="288"/>
      <c r="I54" s="70"/>
      <c r="J54" s="288" t="s">
        <v>4</v>
      </c>
      <c r="K54" s="288"/>
      <c r="L54" s="288"/>
    </row>
    <row r="55" spans="1:18" ht="18.95" customHeight="1">
      <c r="A55" s="200"/>
      <c r="B55" s="200"/>
      <c r="C55" s="200"/>
      <c r="D55" s="200"/>
      <c r="E55" s="201"/>
      <c r="F55" s="47" t="s">
        <v>7</v>
      </c>
      <c r="G55" s="70" t="s">
        <v>146</v>
      </c>
      <c r="H55" s="47" t="s">
        <v>7</v>
      </c>
      <c r="I55" s="70"/>
      <c r="J55" s="47" t="s">
        <v>7</v>
      </c>
      <c r="K55" s="70"/>
      <c r="L55" s="47" t="s">
        <v>7</v>
      </c>
    </row>
    <row r="56" spans="1:18" ht="18.95" customHeight="1">
      <c r="A56" s="203"/>
      <c r="B56" s="203"/>
      <c r="C56" s="203"/>
      <c r="D56" s="31"/>
      <c r="E56" s="118"/>
      <c r="F56" s="14" t="s">
        <v>9</v>
      </c>
      <c r="G56" s="65"/>
      <c r="H56" s="14" t="s">
        <v>10</v>
      </c>
      <c r="I56" s="14"/>
      <c r="J56" s="14" t="s">
        <v>9</v>
      </c>
      <c r="K56" s="65"/>
      <c r="L56" s="14" t="s">
        <v>10</v>
      </c>
    </row>
    <row r="57" spans="1:18" ht="18.95" customHeight="1">
      <c r="A57" s="203"/>
      <c r="B57" s="203"/>
      <c r="C57" s="203"/>
      <c r="D57" s="33" t="s">
        <v>11</v>
      </c>
      <c r="E57" s="118"/>
      <c r="F57" s="36" t="s">
        <v>12</v>
      </c>
      <c r="G57" s="32"/>
      <c r="H57" s="36" t="s">
        <v>12</v>
      </c>
      <c r="I57" s="42"/>
      <c r="J57" s="36" t="s">
        <v>12</v>
      </c>
      <c r="K57" s="42"/>
      <c r="L57" s="36" t="s">
        <v>12</v>
      </c>
    </row>
    <row r="58" spans="1:18" ht="18.95" customHeight="1">
      <c r="A58" s="212"/>
      <c r="B58" s="212"/>
      <c r="C58" s="212"/>
      <c r="D58" s="213"/>
      <c r="E58" s="31"/>
      <c r="F58" s="146"/>
      <c r="G58" s="31"/>
      <c r="H58" s="7"/>
      <c r="I58" s="31"/>
      <c r="J58" s="146"/>
      <c r="K58" s="31"/>
      <c r="L58" s="7"/>
    </row>
    <row r="59" spans="1:18" ht="18.95" customHeight="1">
      <c r="A59" s="199" t="s">
        <v>179</v>
      </c>
      <c r="B59" s="199"/>
      <c r="C59" s="199"/>
      <c r="D59" s="199"/>
      <c r="E59" s="31"/>
      <c r="F59" s="146"/>
      <c r="G59" s="31"/>
      <c r="H59" s="31"/>
      <c r="I59" s="31"/>
      <c r="J59" s="146"/>
      <c r="K59" s="31"/>
      <c r="L59" s="7"/>
    </row>
    <row r="60" spans="1:18" ht="18.95" customHeight="1">
      <c r="A60" s="203" t="s">
        <v>180</v>
      </c>
      <c r="B60" s="199"/>
      <c r="C60" s="199"/>
      <c r="D60" s="205"/>
      <c r="E60" s="31"/>
      <c r="F60" s="146">
        <v>-114507667</v>
      </c>
      <c r="G60" s="31"/>
      <c r="H60" s="258">
        <v>-50432685</v>
      </c>
      <c r="I60" s="31"/>
      <c r="J60" s="146">
        <v>-114507667</v>
      </c>
      <c r="K60" s="31"/>
      <c r="L60" s="259">
        <v>-50300833</v>
      </c>
      <c r="Q60" s="272"/>
      <c r="R60" s="273"/>
    </row>
    <row r="61" spans="1:18" ht="18.95" customHeight="1">
      <c r="A61" s="31" t="s">
        <v>181</v>
      </c>
      <c r="B61" s="31"/>
      <c r="C61" s="31"/>
      <c r="D61" s="213"/>
      <c r="E61" s="31"/>
      <c r="F61" s="146">
        <v>-8499709</v>
      </c>
      <c r="G61" s="31"/>
      <c r="H61" s="258">
        <v>-2165455</v>
      </c>
      <c r="I61" s="31"/>
      <c r="J61" s="146">
        <v>-8499709</v>
      </c>
      <c r="K61" s="31"/>
      <c r="L61" s="259">
        <v>-2165455</v>
      </c>
      <c r="Q61" s="272"/>
      <c r="R61" s="273"/>
    </row>
    <row r="62" spans="1:18" ht="18.95" customHeight="1">
      <c r="A62" s="31" t="s">
        <v>182</v>
      </c>
      <c r="B62" s="31"/>
      <c r="C62" s="31"/>
      <c r="D62" s="213">
        <v>10</v>
      </c>
      <c r="E62" s="31"/>
      <c r="F62" s="146">
        <v>-13001</v>
      </c>
      <c r="G62" s="31"/>
      <c r="H62" s="260">
        <v>-58596</v>
      </c>
      <c r="I62" s="31"/>
      <c r="J62" s="146">
        <v>0</v>
      </c>
      <c r="K62" s="31"/>
      <c r="L62" s="259">
        <v>-58596</v>
      </c>
      <c r="Q62" s="272"/>
      <c r="R62" s="273"/>
    </row>
    <row r="63" spans="1:18" ht="18.95" customHeight="1">
      <c r="A63" s="31" t="s">
        <v>183</v>
      </c>
      <c r="B63" s="31"/>
      <c r="C63" s="31"/>
      <c r="D63" s="213"/>
      <c r="E63" s="31"/>
      <c r="F63" s="146">
        <v>0</v>
      </c>
      <c r="G63" s="31"/>
      <c r="H63" s="260">
        <v>-4980000</v>
      </c>
      <c r="I63" s="31"/>
      <c r="J63" s="146">
        <v>0</v>
      </c>
      <c r="K63" s="31"/>
      <c r="L63" s="260">
        <v>-372500</v>
      </c>
      <c r="Q63" s="272"/>
      <c r="R63" s="273"/>
    </row>
    <row r="64" spans="1:18" ht="18.95" customHeight="1">
      <c r="A64" s="31" t="s">
        <v>184</v>
      </c>
      <c r="B64" s="31"/>
      <c r="C64" s="31"/>
      <c r="D64" s="213"/>
      <c r="E64" s="31"/>
      <c r="F64" s="146">
        <v>0</v>
      </c>
      <c r="G64" s="31"/>
      <c r="H64" s="260">
        <v>-50000000</v>
      </c>
      <c r="I64" s="31"/>
      <c r="J64" s="146">
        <v>0</v>
      </c>
      <c r="K64" s="31"/>
      <c r="L64" s="260">
        <v>-50000000</v>
      </c>
      <c r="Q64" s="272"/>
      <c r="R64" s="273"/>
    </row>
    <row r="65" spans="1:18" ht="18.95" customHeight="1">
      <c r="A65" s="31" t="s">
        <v>185</v>
      </c>
      <c r="B65" s="31"/>
      <c r="C65" s="31"/>
      <c r="D65" s="213">
        <v>17</v>
      </c>
      <c r="E65" s="31"/>
      <c r="F65" s="146">
        <v>0</v>
      </c>
      <c r="G65" s="31"/>
      <c r="H65" s="260">
        <v>0</v>
      </c>
      <c r="I65" s="31"/>
      <c r="J65" s="146">
        <v>-7550000</v>
      </c>
      <c r="K65" s="31"/>
      <c r="L65" s="259">
        <v>-67406500</v>
      </c>
      <c r="Q65" s="272"/>
      <c r="R65" s="273"/>
    </row>
    <row r="66" spans="1:18" ht="18.95" customHeight="1">
      <c r="A66" s="31" t="s">
        <v>186</v>
      </c>
      <c r="B66" s="31"/>
      <c r="C66" s="31"/>
      <c r="D66" s="205">
        <v>17</v>
      </c>
      <c r="E66" s="31"/>
      <c r="F66" s="146">
        <v>0</v>
      </c>
      <c r="G66" s="31"/>
      <c r="H66" s="7" t="s">
        <v>143</v>
      </c>
      <c r="I66" s="31"/>
      <c r="J66" s="146">
        <v>5600075</v>
      </c>
      <c r="K66" s="31"/>
      <c r="L66" s="7" t="s">
        <v>143</v>
      </c>
      <c r="Q66" s="272"/>
      <c r="R66" s="273"/>
    </row>
    <row r="67" spans="1:18" ht="18.95" customHeight="1">
      <c r="A67" s="31" t="s">
        <v>187</v>
      </c>
      <c r="B67" s="31"/>
      <c r="C67" s="31"/>
      <c r="D67" s="213"/>
      <c r="E67" s="31"/>
      <c r="F67" s="148">
        <v>93951</v>
      </c>
      <c r="G67" s="31"/>
      <c r="H67" s="261">
        <v>177302</v>
      </c>
      <c r="I67" s="31"/>
      <c r="J67" s="148">
        <v>1077304</v>
      </c>
      <c r="K67" s="31"/>
      <c r="L67" s="260">
        <v>174540</v>
      </c>
      <c r="N67" s="274"/>
      <c r="O67" s="274"/>
      <c r="Q67" s="272"/>
      <c r="R67" s="273"/>
    </row>
    <row r="68" spans="1:18" ht="6" customHeight="1">
      <c r="A68" s="203"/>
      <c r="B68" s="203"/>
      <c r="C68" s="203"/>
      <c r="D68" s="205"/>
      <c r="E68" s="31"/>
      <c r="F68" s="146"/>
      <c r="G68" s="31"/>
      <c r="H68" s="9"/>
      <c r="I68" s="31"/>
      <c r="J68" s="146"/>
      <c r="K68" s="31"/>
      <c r="L68" s="9"/>
      <c r="O68" s="274"/>
      <c r="Q68" s="272"/>
      <c r="R68" s="273"/>
    </row>
    <row r="69" spans="1:18" ht="18.95" customHeight="1">
      <c r="A69" s="212" t="s">
        <v>188</v>
      </c>
      <c r="B69" s="212"/>
      <c r="C69" s="212"/>
      <c r="D69" s="213"/>
      <c r="E69" s="31"/>
      <c r="F69" s="148">
        <f>SUM(F60:F68)</f>
        <v>-122926426</v>
      </c>
      <c r="G69" s="31"/>
      <c r="H69" s="6">
        <f>SUM(H60:H68)</f>
        <v>-107459434</v>
      </c>
      <c r="I69" s="31"/>
      <c r="J69" s="148">
        <f>SUM(J60:J68)</f>
        <v>-123879997</v>
      </c>
      <c r="K69" s="31"/>
      <c r="L69" s="6">
        <f>SUM(L60:L68)</f>
        <v>-170129344</v>
      </c>
      <c r="Q69" s="272"/>
      <c r="R69" s="273"/>
    </row>
    <row r="70" spans="1:18" ht="18.95" customHeight="1">
      <c r="A70" s="203"/>
      <c r="B70" s="203"/>
      <c r="C70" s="203"/>
      <c r="D70" s="203"/>
      <c r="E70" s="7"/>
      <c r="F70" s="146"/>
      <c r="G70" s="31"/>
      <c r="H70" s="7"/>
      <c r="I70" s="31"/>
      <c r="J70" s="146"/>
      <c r="K70" s="31"/>
      <c r="L70" s="7"/>
      <c r="Q70" s="272"/>
      <c r="R70" s="273"/>
    </row>
    <row r="71" spans="1:18" ht="18.95" customHeight="1">
      <c r="A71" s="200" t="s">
        <v>189</v>
      </c>
      <c r="B71" s="202"/>
      <c r="C71" s="202"/>
      <c r="D71" s="205"/>
      <c r="E71" s="31"/>
      <c r="F71" s="146"/>
      <c r="G71" s="31"/>
      <c r="H71" s="7"/>
      <c r="I71" s="31"/>
      <c r="J71" s="146"/>
      <c r="K71" s="31"/>
      <c r="L71" s="7"/>
      <c r="Q71" s="272"/>
      <c r="R71" s="273"/>
    </row>
    <row r="72" spans="1:18" ht="18.95" customHeight="1">
      <c r="A72" s="202" t="s">
        <v>190</v>
      </c>
      <c r="B72" s="202"/>
      <c r="C72" s="202"/>
      <c r="D72" s="205">
        <v>14</v>
      </c>
      <c r="E72" s="31"/>
      <c r="F72" s="146">
        <v>4540</v>
      </c>
      <c r="G72" s="31"/>
      <c r="H72" s="7" t="s">
        <v>143</v>
      </c>
      <c r="I72" s="31"/>
      <c r="J72" s="146">
        <v>4540</v>
      </c>
      <c r="K72" s="31"/>
      <c r="L72" s="7" t="s">
        <v>143</v>
      </c>
      <c r="P72" s="275"/>
      <c r="Q72" s="272"/>
      <c r="R72" s="273"/>
    </row>
    <row r="73" spans="1:18" ht="18.95" customHeight="1">
      <c r="A73" s="202" t="s">
        <v>191</v>
      </c>
      <c r="B73" s="202"/>
      <c r="C73" s="202"/>
      <c r="D73" s="205">
        <v>11</v>
      </c>
      <c r="E73" s="31"/>
      <c r="F73" s="146">
        <v>42200000</v>
      </c>
      <c r="G73" s="31"/>
      <c r="H73" s="7" t="s">
        <v>143</v>
      </c>
      <c r="I73" s="31"/>
      <c r="J73" s="146">
        <v>42200000</v>
      </c>
      <c r="K73" s="31"/>
      <c r="L73" s="7" t="s">
        <v>143</v>
      </c>
      <c r="Q73" s="272"/>
      <c r="R73" s="273"/>
    </row>
    <row r="74" spans="1:18" ht="18.95" customHeight="1">
      <c r="A74" s="202" t="s">
        <v>192</v>
      </c>
      <c r="B74" s="202"/>
      <c r="C74" s="202"/>
      <c r="D74" s="219">
        <v>11</v>
      </c>
      <c r="E74" s="31"/>
      <c r="F74" s="146">
        <v>-3699272</v>
      </c>
      <c r="G74" s="31"/>
      <c r="H74" s="8">
        <v>-3995811</v>
      </c>
      <c r="I74" s="31"/>
      <c r="J74" s="146">
        <v>-3141722</v>
      </c>
      <c r="K74" s="31"/>
      <c r="L74" s="7">
        <v>-3536261</v>
      </c>
      <c r="Q74" s="272"/>
      <c r="R74" s="273"/>
    </row>
    <row r="75" spans="1:18" ht="18.95" customHeight="1">
      <c r="A75" s="31" t="s">
        <v>193</v>
      </c>
      <c r="B75" s="203"/>
      <c r="C75" s="203"/>
      <c r="D75" s="266">
        <v>11</v>
      </c>
      <c r="E75" s="31"/>
      <c r="F75" s="146">
        <v>-100097217</v>
      </c>
      <c r="G75" s="31"/>
      <c r="H75" s="7" t="s">
        <v>143</v>
      </c>
      <c r="I75" s="31"/>
      <c r="J75" s="146">
        <v>-100097217</v>
      </c>
      <c r="K75" s="31"/>
      <c r="L75" s="7" t="s">
        <v>143</v>
      </c>
      <c r="Q75" s="272"/>
      <c r="R75" s="273"/>
    </row>
    <row r="76" spans="1:18" ht="18.95" customHeight="1">
      <c r="A76" s="31" t="s">
        <v>194</v>
      </c>
      <c r="B76" s="203"/>
      <c r="C76" s="203"/>
      <c r="D76" s="266">
        <v>11</v>
      </c>
      <c r="E76" s="31"/>
      <c r="F76" s="146">
        <v>-2760488</v>
      </c>
      <c r="G76" s="31"/>
      <c r="H76" s="7" t="s">
        <v>143</v>
      </c>
      <c r="I76" s="31"/>
      <c r="J76" s="146">
        <v>-2760488</v>
      </c>
      <c r="K76" s="31"/>
      <c r="L76" s="7" t="s">
        <v>143</v>
      </c>
      <c r="Q76" s="272"/>
      <c r="R76" s="273"/>
    </row>
    <row r="77" spans="1:18" ht="18.95" customHeight="1">
      <c r="A77" s="31" t="s">
        <v>195</v>
      </c>
      <c r="B77" s="203"/>
      <c r="C77" s="203"/>
      <c r="D77" s="205">
        <v>12</v>
      </c>
      <c r="E77" s="31"/>
      <c r="F77" s="148">
        <v>-3930454</v>
      </c>
      <c r="G77" s="31"/>
      <c r="H77" s="7">
        <v>-4916937</v>
      </c>
      <c r="I77" s="31"/>
      <c r="J77" s="146">
        <v>-3635394</v>
      </c>
      <c r="K77" s="31"/>
      <c r="L77" s="7">
        <v>-4916937</v>
      </c>
      <c r="Q77" s="272"/>
      <c r="R77" s="273"/>
    </row>
    <row r="78" spans="1:18" ht="6" customHeight="1">
      <c r="A78" s="203"/>
      <c r="B78" s="203"/>
      <c r="C78" s="203"/>
      <c r="D78" s="205"/>
      <c r="E78" s="31"/>
      <c r="F78" s="146"/>
      <c r="G78" s="31"/>
      <c r="H78" s="9"/>
      <c r="I78" s="31"/>
      <c r="J78" s="147"/>
      <c r="K78" s="31"/>
      <c r="L78" s="9"/>
      <c r="Q78" s="272"/>
      <c r="R78" s="273"/>
    </row>
    <row r="79" spans="1:18" ht="18.95" customHeight="1">
      <c r="A79" s="203" t="s">
        <v>196</v>
      </c>
      <c r="B79" s="203"/>
      <c r="C79" s="203"/>
      <c r="D79" s="205"/>
      <c r="E79" s="31"/>
      <c r="F79" s="148">
        <f>SUM(F72:F77)</f>
        <v>-68282891</v>
      </c>
      <c r="G79" s="31"/>
      <c r="H79" s="6">
        <f>SUM(H73:H77)</f>
        <v>-8912748</v>
      </c>
      <c r="I79" s="31"/>
      <c r="J79" s="148">
        <f>SUM(J72:J77)</f>
        <v>-67430281</v>
      </c>
      <c r="K79" s="31"/>
      <c r="L79" s="6">
        <f>SUM(L73:L77)</f>
        <v>-8453198</v>
      </c>
      <c r="Q79" s="272"/>
      <c r="R79" s="273"/>
    </row>
    <row r="80" spans="1:18" ht="18.95" customHeight="1">
      <c r="A80" s="195"/>
      <c r="B80" s="208"/>
      <c r="C80" s="208"/>
      <c r="D80" s="208"/>
      <c r="E80" s="31"/>
      <c r="F80" s="7"/>
      <c r="G80" s="31"/>
      <c r="H80" s="7"/>
      <c r="I80" s="31"/>
      <c r="J80" s="7"/>
      <c r="K80" s="31"/>
      <c r="L80" s="7"/>
      <c r="Q80" s="272"/>
      <c r="R80" s="273"/>
    </row>
    <row r="81" spans="1:18" ht="18.95" customHeight="1">
      <c r="A81" s="195"/>
      <c r="B81" s="208"/>
      <c r="C81" s="208"/>
      <c r="D81" s="208"/>
      <c r="E81" s="31"/>
      <c r="F81" s="7"/>
      <c r="G81" s="31"/>
      <c r="H81" s="7"/>
      <c r="I81" s="31"/>
      <c r="J81" s="7"/>
      <c r="K81" s="31"/>
      <c r="L81" s="7"/>
    </row>
    <row r="82" spans="1:18" ht="18.95" customHeight="1">
      <c r="A82" s="195"/>
      <c r="B82" s="208"/>
      <c r="C82" s="208"/>
      <c r="D82" s="208"/>
      <c r="E82" s="31"/>
      <c r="F82" s="7"/>
      <c r="G82" s="31"/>
      <c r="H82" s="7"/>
      <c r="I82" s="31"/>
      <c r="J82" s="7"/>
      <c r="K82" s="31"/>
      <c r="L82" s="7"/>
    </row>
    <row r="83" spans="1:18" ht="18.95" customHeight="1">
      <c r="A83" s="195"/>
      <c r="B83" s="208"/>
      <c r="C83" s="208"/>
      <c r="D83" s="208"/>
      <c r="E83" s="31"/>
      <c r="F83" s="7"/>
      <c r="G83" s="31"/>
      <c r="H83" s="7"/>
      <c r="I83" s="31"/>
      <c r="J83" s="7"/>
      <c r="K83" s="31"/>
      <c r="L83" s="7"/>
      <c r="Q83" s="272"/>
      <c r="R83" s="273"/>
    </row>
    <row r="84" spans="1:18" ht="18.95" customHeight="1">
      <c r="A84" s="195"/>
      <c r="B84" s="208"/>
      <c r="C84" s="208"/>
      <c r="D84" s="208"/>
      <c r="E84" s="31"/>
      <c r="F84" s="7"/>
      <c r="G84" s="31"/>
      <c r="H84" s="7"/>
      <c r="I84" s="31"/>
      <c r="J84" s="7"/>
      <c r="K84" s="31"/>
      <c r="L84" s="7"/>
    </row>
    <row r="85" spans="1:18" ht="18.95" customHeight="1">
      <c r="A85" s="195"/>
      <c r="B85" s="208"/>
      <c r="C85" s="208"/>
      <c r="D85" s="208"/>
      <c r="E85" s="31"/>
      <c r="F85" s="7"/>
      <c r="G85" s="31"/>
      <c r="H85" s="7"/>
      <c r="I85" s="31"/>
      <c r="J85" s="7"/>
      <c r="K85" s="31"/>
      <c r="L85" s="7"/>
    </row>
    <row r="86" spans="1:18" ht="18.95" customHeight="1">
      <c r="A86" s="195"/>
      <c r="B86" s="208"/>
      <c r="C86" s="208"/>
      <c r="D86" s="208"/>
      <c r="E86" s="31"/>
      <c r="F86" s="7"/>
      <c r="G86" s="31"/>
      <c r="H86" s="7"/>
      <c r="I86" s="31"/>
      <c r="J86" s="7"/>
      <c r="K86" s="31"/>
      <c r="L86" s="7"/>
    </row>
    <row r="87" spans="1:18" ht="18.95" customHeight="1">
      <c r="A87" s="195"/>
      <c r="B87" s="208"/>
      <c r="C87" s="208"/>
      <c r="D87" s="208"/>
      <c r="E87" s="31"/>
      <c r="F87" s="7"/>
      <c r="G87" s="31"/>
      <c r="H87" s="7"/>
      <c r="I87" s="31"/>
      <c r="J87" s="7"/>
      <c r="K87" s="31"/>
      <c r="L87" s="7"/>
    </row>
    <row r="88" spans="1:18" ht="18.95" customHeight="1">
      <c r="A88" s="195"/>
      <c r="B88" s="208"/>
      <c r="C88" s="208"/>
      <c r="D88" s="208"/>
      <c r="E88" s="31"/>
      <c r="F88" s="7"/>
      <c r="G88" s="31"/>
      <c r="H88" s="7"/>
      <c r="I88" s="31"/>
      <c r="J88" s="7"/>
      <c r="K88" s="31"/>
      <c r="L88" s="7"/>
    </row>
    <row r="89" spans="1:18" ht="18.95" customHeight="1">
      <c r="A89" s="195"/>
      <c r="B89" s="208"/>
      <c r="C89" s="208"/>
      <c r="D89" s="208"/>
      <c r="E89" s="31"/>
      <c r="F89" s="7"/>
      <c r="G89" s="31"/>
      <c r="H89" s="7"/>
      <c r="I89" s="31"/>
      <c r="J89" s="7"/>
      <c r="K89" s="31"/>
      <c r="L89" s="7"/>
    </row>
    <row r="90" spans="1:18" ht="18.95" customHeight="1">
      <c r="A90" s="195"/>
      <c r="B90" s="208"/>
      <c r="C90" s="208"/>
      <c r="D90" s="208"/>
      <c r="E90" s="31"/>
      <c r="F90" s="7"/>
      <c r="G90" s="31"/>
      <c r="H90" s="7"/>
      <c r="I90" s="31"/>
      <c r="J90" s="7"/>
      <c r="K90" s="31"/>
      <c r="L90" s="7"/>
    </row>
    <row r="91" spans="1:18" ht="18.95" customHeight="1">
      <c r="A91" s="195"/>
      <c r="B91" s="208"/>
      <c r="C91" s="208"/>
      <c r="D91" s="208"/>
      <c r="E91" s="31"/>
      <c r="F91" s="7"/>
      <c r="G91" s="31"/>
      <c r="H91" s="7"/>
      <c r="I91" s="31"/>
      <c r="J91" s="7"/>
      <c r="K91" s="31"/>
      <c r="L91" s="7"/>
    </row>
    <row r="92" spans="1:18" ht="18.95" customHeight="1">
      <c r="A92" s="195"/>
      <c r="B92" s="208"/>
      <c r="C92" s="208"/>
      <c r="D92" s="208"/>
      <c r="E92" s="31"/>
      <c r="F92" s="7"/>
      <c r="G92" s="31"/>
      <c r="H92" s="7"/>
      <c r="I92" s="31"/>
      <c r="J92" s="7"/>
      <c r="K92" s="31"/>
      <c r="L92" s="7"/>
    </row>
    <row r="93" spans="1:18" ht="31.5" customHeight="1">
      <c r="A93" s="195"/>
      <c r="B93" s="208"/>
      <c r="C93" s="208"/>
      <c r="D93" s="208"/>
      <c r="E93" s="31"/>
      <c r="F93" s="7"/>
      <c r="G93" s="31"/>
      <c r="H93" s="7"/>
      <c r="I93" s="31"/>
      <c r="J93" s="7"/>
      <c r="K93" s="31"/>
      <c r="L93" s="7"/>
    </row>
    <row r="94" spans="1:18" ht="18.95" customHeight="1">
      <c r="A94" s="195"/>
      <c r="B94" s="208"/>
      <c r="C94" s="208"/>
      <c r="D94" s="208"/>
      <c r="E94" s="31"/>
      <c r="F94" s="7"/>
      <c r="G94" s="31"/>
      <c r="H94" s="7"/>
      <c r="I94" s="31"/>
      <c r="J94" s="7"/>
      <c r="K94" s="31"/>
      <c r="L94" s="7"/>
    </row>
    <row r="95" spans="1:18" ht="21.75" customHeight="1">
      <c r="A95" s="287" t="s">
        <v>145</v>
      </c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</row>
    <row r="96" spans="1:18" ht="10.5" customHeight="1">
      <c r="A96" s="214"/>
      <c r="B96" s="31"/>
      <c r="C96" s="31"/>
      <c r="D96" s="213"/>
      <c r="E96" s="31"/>
      <c r="F96" s="11"/>
      <c r="G96" s="215"/>
      <c r="H96" s="11"/>
      <c r="I96" s="215"/>
      <c r="J96" s="11"/>
      <c r="K96" s="215"/>
      <c r="L96" s="11"/>
    </row>
    <row r="97" spans="1:18" ht="21.95" customHeight="1">
      <c r="A97" s="216" t="str">
        <f>+A49</f>
        <v>หมายเหตุประกอบข้อมูลทางการเงินเป็นส่วนหนึ่งของข้อมูลทางการเงินระหว่างกาลนี้</v>
      </c>
      <c r="B97" s="198"/>
      <c r="C97" s="198"/>
      <c r="D97" s="217"/>
      <c r="E97" s="198"/>
      <c r="F97" s="193"/>
      <c r="G97" s="218"/>
      <c r="H97" s="193"/>
      <c r="I97" s="218"/>
      <c r="J97" s="193"/>
      <c r="K97" s="218"/>
      <c r="L97" s="193"/>
    </row>
    <row r="98" spans="1:18" ht="21.75" customHeight="1">
      <c r="A98" s="48" t="str">
        <f>A50</f>
        <v>บริษัท โปรเอ็น คอร์ป จำกัด (มหาชน)</v>
      </c>
      <c r="B98" s="203"/>
      <c r="C98" s="203"/>
      <c r="D98" s="203"/>
      <c r="E98" s="31"/>
      <c r="F98" s="31"/>
      <c r="G98" s="31"/>
      <c r="H98" s="31"/>
      <c r="I98" s="31"/>
      <c r="J98" s="7"/>
      <c r="K98" s="31"/>
      <c r="L98" s="7"/>
    </row>
    <row r="99" spans="1:18" ht="21.75" customHeight="1">
      <c r="A99" s="195" t="s">
        <v>178</v>
      </c>
      <c r="B99" s="203"/>
      <c r="C99" s="203"/>
      <c r="D99" s="203"/>
      <c r="E99" s="31"/>
      <c r="F99" s="31"/>
      <c r="G99" s="31"/>
      <c r="H99" s="31"/>
      <c r="I99" s="31"/>
      <c r="J99" s="7"/>
      <c r="K99" s="31"/>
      <c r="L99" s="7"/>
    </row>
    <row r="100" spans="1:18" ht="21.75" customHeight="1">
      <c r="A100" s="197" t="str">
        <f>+A3</f>
        <v>สำหรับรอบระยะเวลาสามเดือนสิ้นสุดวันที่ 31 มีนาคม พ.ศ. 2567</v>
      </c>
      <c r="B100" s="211"/>
      <c r="C100" s="211"/>
      <c r="D100" s="211"/>
      <c r="E100" s="198"/>
      <c r="F100" s="198"/>
      <c r="G100" s="198"/>
      <c r="H100" s="198"/>
      <c r="I100" s="198"/>
      <c r="J100" s="6"/>
      <c r="K100" s="198"/>
      <c r="L100" s="6"/>
    </row>
    <row r="101" spans="1:18" ht="21.75" customHeight="1">
      <c r="A101" s="199"/>
      <c r="B101" s="203"/>
      <c r="C101" s="203"/>
      <c r="D101" s="203"/>
      <c r="E101" s="31"/>
      <c r="F101" s="31"/>
      <c r="G101" s="31"/>
      <c r="H101" s="31"/>
      <c r="I101" s="31"/>
      <c r="J101" s="7"/>
      <c r="K101" s="31"/>
      <c r="L101" s="7"/>
    </row>
    <row r="102" spans="1:18" ht="21.75" customHeight="1">
      <c r="A102" s="200"/>
      <c r="B102" s="200"/>
      <c r="C102" s="200"/>
      <c r="D102" s="200"/>
      <c r="E102" s="201"/>
      <c r="F102" s="288" t="s">
        <v>3</v>
      </c>
      <c r="G102" s="288"/>
      <c r="H102" s="288"/>
      <c r="I102" s="70"/>
      <c r="J102" s="288" t="s">
        <v>4</v>
      </c>
      <c r="K102" s="288"/>
      <c r="L102" s="288"/>
    </row>
    <row r="103" spans="1:18" ht="21.75" customHeight="1">
      <c r="A103" s="200"/>
      <c r="B103" s="200"/>
      <c r="C103" s="200"/>
      <c r="D103" s="200"/>
      <c r="E103" s="201"/>
      <c r="F103" s="47" t="s">
        <v>7</v>
      </c>
      <c r="G103" s="70"/>
      <c r="H103" s="47" t="s">
        <v>7</v>
      </c>
      <c r="I103" s="70"/>
      <c r="J103" s="47" t="s">
        <v>7</v>
      </c>
      <c r="K103" s="70"/>
      <c r="L103" s="47" t="s">
        <v>7</v>
      </c>
    </row>
    <row r="104" spans="1:18" ht="21.75" customHeight="1">
      <c r="A104" s="203"/>
      <c r="B104" s="203"/>
      <c r="C104" s="203"/>
      <c r="D104" s="31"/>
      <c r="E104" s="118"/>
      <c r="F104" s="14" t="s">
        <v>9</v>
      </c>
      <c r="G104" s="65"/>
      <c r="H104" s="14" t="s">
        <v>10</v>
      </c>
      <c r="I104" s="14"/>
      <c r="J104" s="14" t="s">
        <v>9</v>
      </c>
      <c r="K104" s="65"/>
      <c r="L104" s="14" t="s">
        <v>10</v>
      </c>
    </row>
    <row r="105" spans="1:18" ht="21.75" customHeight="1">
      <c r="A105" s="203"/>
      <c r="B105" s="203"/>
      <c r="C105" s="203"/>
      <c r="D105" s="31"/>
      <c r="E105" s="118"/>
      <c r="F105" s="36" t="s">
        <v>12</v>
      </c>
      <c r="G105" s="32"/>
      <c r="H105" s="36" t="s">
        <v>12</v>
      </c>
      <c r="I105" s="42"/>
      <c r="J105" s="36" t="s">
        <v>12</v>
      </c>
      <c r="K105" s="42"/>
      <c r="L105" s="36" t="s">
        <v>12</v>
      </c>
    </row>
    <row r="106" spans="1:18" ht="21.75" customHeight="1">
      <c r="A106" s="214"/>
      <c r="B106" s="31"/>
      <c r="C106" s="31"/>
      <c r="D106" s="213"/>
      <c r="E106" s="31"/>
      <c r="F106" s="150"/>
      <c r="G106" s="215"/>
      <c r="H106" s="11"/>
      <c r="I106" s="215"/>
      <c r="J106" s="150"/>
      <c r="K106" s="215"/>
      <c r="L106" s="11"/>
    </row>
    <row r="107" spans="1:18" ht="21.75" customHeight="1">
      <c r="A107" s="195" t="s">
        <v>197</v>
      </c>
      <c r="B107" s="208"/>
      <c r="C107" s="208"/>
      <c r="D107" s="219"/>
      <c r="E107" s="31"/>
      <c r="F107" s="146">
        <f>SUM(F38,F69,F79)</f>
        <v>-170422337</v>
      </c>
      <c r="G107" s="31"/>
      <c r="H107" s="7">
        <f>SUM(H38,H69,H79)</f>
        <v>-300454959</v>
      </c>
      <c r="I107" s="31"/>
      <c r="J107" s="146">
        <f>SUM(J38,J69,J79)</f>
        <v>-173155944</v>
      </c>
      <c r="K107" s="31"/>
      <c r="L107" s="7">
        <f>SUM(L38,L69,L79)</f>
        <v>-309367968</v>
      </c>
      <c r="Q107" s="272"/>
      <c r="R107" s="273"/>
    </row>
    <row r="108" spans="1:18" ht="21.75" customHeight="1">
      <c r="A108" s="208" t="s">
        <v>198</v>
      </c>
      <c r="B108" s="208"/>
      <c r="C108" s="208"/>
      <c r="D108" s="219"/>
      <c r="E108" s="31"/>
      <c r="F108" s="146">
        <v>222531473</v>
      </c>
      <c r="G108" s="31"/>
      <c r="H108" s="7">
        <v>550568129</v>
      </c>
      <c r="I108" s="31"/>
      <c r="J108" s="146">
        <v>203838409</v>
      </c>
      <c r="K108" s="31"/>
      <c r="L108" s="7">
        <v>544186255</v>
      </c>
      <c r="Q108" s="272"/>
      <c r="R108" s="273"/>
    </row>
    <row r="109" spans="1:18" ht="6" customHeight="1">
      <c r="A109" s="203"/>
      <c r="B109" s="203"/>
      <c r="C109" s="203"/>
      <c r="D109" s="205"/>
      <c r="E109" s="31"/>
      <c r="F109" s="147"/>
      <c r="G109" s="31"/>
      <c r="H109" s="9"/>
      <c r="I109" s="31"/>
      <c r="J109" s="147"/>
      <c r="K109" s="31"/>
      <c r="L109" s="9"/>
      <c r="Q109" s="272"/>
      <c r="R109" s="273"/>
    </row>
    <row r="110" spans="1:18" ht="21.75" customHeight="1" thickBot="1">
      <c r="A110" s="195" t="s">
        <v>199</v>
      </c>
      <c r="B110" s="208"/>
      <c r="C110" s="208"/>
      <c r="D110" s="219"/>
      <c r="E110" s="31"/>
      <c r="F110" s="149">
        <f>SUM(F107:F109)</f>
        <v>52109136</v>
      </c>
      <c r="G110" s="31"/>
      <c r="H110" s="10">
        <f>SUM(H107:H109)</f>
        <v>250113170</v>
      </c>
      <c r="I110" s="31"/>
      <c r="J110" s="149">
        <f>SUM(J107:J109)</f>
        <v>30682465</v>
      </c>
      <c r="K110" s="31"/>
      <c r="L110" s="10">
        <f>SUM(L107:L109)</f>
        <v>234818287</v>
      </c>
      <c r="Q110" s="272"/>
      <c r="R110" s="273"/>
    </row>
    <row r="111" spans="1:18" ht="21.75" customHeight="1" thickTop="1">
      <c r="A111" s="214"/>
      <c r="B111" s="31"/>
      <c r="C111" s="31"/>
      <c r="D111" s="213"/>
      <c r="E111" s="31"/>
      <c r="F111" s="150"/>
      <c r="G111" s="215"/>
      <c r="H111" s="11"/>
      <c r="I111" s="215"/>
      <c r="J111" s="150"/>
      <c r="K111" s="215"/>
      <c r="L111" s="11"/>
      <c r="Q111" s="272"/>
      <c r="R111" s="273"/>
    </row>
    <row r="112" spans="1:18" ht="21.75" customHeight="1">
      <c r="A112" s="220" t="s">
        <v>15</v>
      </c>
      <c r="B112" s="31"/>
      <c r="C112" s="31"/>
      <c r="D112" s="213"/>
      <c r="E112" s="31"/>
      <c r="F112" s="150"/>
      <c r="G112" s="215"/>
      <c r="H112" s="11"/>
      <c r="I112" s="215"/>
      <c r="J112" s="150"/>
      <c r="K112" s="215"/>
      <c r="L112" s="11"/>
      <c r="Q112" s="272"/>
      <c r="R112" s="273"/>
    </row>
    <row r="113" spans="1:18" ht="21.75" customHeight="1">
      <c r="A113" s="214" t="s">
        <v>15</v>
      </c>
      <c r="B113" s="31"/>
      <c r="C113" s="31"/>
      <c r="D113" s="213">
        <v>11</v>
      </c>
      <c r="E113" s="31"/>
      <c r="F113" s="146">
        <v>70728133</v>
      </c>
      <c r="G113" s="31"/>
      <c r="H113" s="7">
        <v>251012812</v>
      </c>
      <c r="I113" s="31"/>
      <c r="J113" s="146">
        <v>48634534</v>
      </c>
      <c r="K113" s="31"/>
      <c r="L113" s="7">
        <v>235717929</v>
      </c>
      <c r="O113" s="273"/>
      <c r="Q113" s="272"/>
      <c r="R113" s="273"/>
    </row>
    <row r="114" spans="1:18" ht="21.75" customHeight="1">
      <c r="A114" s="214" t="s">
        <v>200</v>
      </c>
      <c r="B114" s="31"/>
      <c r="C114" s="31"/>
      <c r="D114" s="213"/>
      <c r="E114" s="31"/>
      <c r="F114" s="148">
        <v>-18618997</v>
      </c>
      <c r="G114" s="31"/>
      <c r="H114" s="6">
        <v>-899642</v>
      </c>
      <c r="I114" s="31"/>
      <c r="J114" s="148">
        <v>-17952069</v>
      </c>
      <c r="K114" s="31"/>
      <c r="L114" s="6">
        <v>-899642</v>
      </c>
      <c r="O114" s="273"/>
      <c r="Q114" s="272"/>
      <c r="R114" s="273"/>
    </row>
    <row r="115" spans="1:18" ht="6" customHeight="1">
      <c r="A115" s="214"/>
      <c r="B115" s="31"/>
      <c r="C115" s="31"/>
      <c r="D115" s="213"/>
      <c r="E115" s="31"/>
      <c r="F115" s="146"/>
      <c r="G115" s="31"/>
      <c r="H115" s="7"/>
      <c r="I115" s="31"/>
      <c r="J115" s="146"/>
      <c r="K115" s="31"/>
      <c r="L115" s="7"/>
      <c r="Q115" s="272"/>
      <c r="R115" s="273"/>
    </row>
    <row r="116" spans="1:18" ht="21.75" customHeight="1" thickBot="1">
      <c r="A116" s="214"/>
      <c r="B116" s="31"/>
      <c r="C116" s="31"/>
      <c r="D116" s="213"/>
      <c r="E116" s="31"/>
      <c r="F116" s="149">
        <f>SUM(F113:F115)</f>
        <v>52109136</v>
      </c>
      <c r="G116" s="31"/>
      <c r="H116" s="10">
        <f>SUM(H113:H115)</f>
        <v>250113170</v>
      </c>
      <c r="I116" s="31"/>
      <c r="J116" s="149">
        <f>SUM(J113:J115)</f>
        <v>30682465</v>
      </c>
      <c r="K116" s="31"/>
      <c r="L116" s="10">
        <f>SUM(L113:L115)</f>
        <v>234818287</v>
      </c>
      <c r="O116" s="273"/>
      <c r="Q116" s="272"/>
      <c r="R116" s="273"/>
    </row>
    <row r="117" spans="1:18" ht="21.75" customHeight="1" thickTop="1">
      <c r="A117" s="214"/>
      <c r="B117" s="31"/>
      <c r="C117" s="31"/>
      <c r="D117" s="213"/>
      <c r="E117" s="31"/>
      <c r="F117" s="150"/>
      <c r="G117" s="215"/>
      <c r="H117" s="11"/>
      <c r="I117" s="215"/>
      <c r="J117" s="150"/>
      <c r="K117" s="215"/>
      <c r="L117" s="11"/>
      <c r="Q117" s="272"/>
      <c r="R117" s="273"/>
    </row>
    <row r="118" spans="1:18" ht="21.75" customHeight="1">
      <c r="A118" s="199" t="s">
        <v>201</v>
      </c>
      <c r="B118" s="203"/>
      <c r="C118" s="203"/>
      <c r="D118" s="205"/>
      <c r="E118" s="31"/>
      <c r="F118" s="151"/>
      <c r="G118" s="31"/>
      <c r="H118" s="31"/>
      <c r="I118" s="31"/>
      <c r="J118" s="151"/>
      <c r="K118" s="31"/>
      <c r="L118" s="31"/>
      <c r="Q118" s="272"/>
      <c r="R118" s="273"/>
    </row>
    <row r="119" spans="1:18" ht="6" customHeight="1">
      <c r="A119" s="199"/>
      <c r="B119" s="203"/>
      <c r="C119" s="203"/>
      <c r="D119" s="205"/>
      <c r="E119" s="31"/>
      <c r="F119" s="146"/>
      <c r="G119" s="31"/>
      <c r="H119" s="7"/>
      <c r="I119" s="31"/>
      <c r="J119" s="146"/>
      <c r="K119" s="31"/>
      <c r="L119" s="7"/>
      <c r="Q119" s="272"/>
      <c r="R119" s="273"/>
    </row>
    <row r="120" spans="1:18" ht="21.75" customHeight="1">
      <c r="A120" s="214" t="s">
        <v>202</v>
      </c>
      <c r="B120" s="31"/>
      <c r="C120" s="31"/>
      <c r="D120" s="213"/>
      <c r="E120" s="31"/>
      <c r="F120" s="146">
        <v>253340</v>
      </c>
      <c r="G120" s="215"/>
      <c r="H120" s="7">
        <v>2463471</v>
      </c>
      <c r="I120" s="215"/>
      <c r="J120" s="146">
        <v>253340</v>
      </c>
      <c r="K120" s="215"/>
      <c r="L120" s="7">
        <v>2463471</v>
      </c>
      <c r="Q120" s="272"/>
      <c r="R120" s="273"/>
    </row>
    <row r="121" spans="1:18" ht="21.75" customHeight="1">
      <c r="A121" s="214" t="s">
        <v>203</v>
      </c>
      <c r="B121" s="31"/>
      <c r="C121" s="31"/>
      <c r="D121" s="213"/>
      <c r="E121" s="31"/>
      <c r="F121" s="146">
        <v>0</v>
      </c>
      <c r="G121" s="215"/>
      <c r="H121" s="12">
        <v>45000040</v>
      </c>
      <c r="I121" s="215"/>
      <c r="J121" s="152">
        <v>0</v>
      </c>
      <c r="K121" s="215"/>
      <c r="L121" s="12">
        <v>45000040</v>
      </c>
      <c r="Q121" s="272"/>
      <c r="R121" s="273"/>
    </row>
    <row r="122" spans="1:18" ht="21.75" customHeight="1">
      <c r="A122" s="214" t="s">
        <v>204</v>
      </c>
      <c r="B122" s="31"/>
      <c r="C122" s="31"/>
      <c r="D122" s="213"/>
      <c r="E122" s="31"/>
      <c r="F122" s="146">
        <v>1809987</v>
      </c>
      <c r="G122" s="215"/>
      <c r="H122" s="7">
        <v>3576161</v>
      </c>
      <c r="I122" s="215"/>
      <c r="J122" s="146">
        <v>1809987</v>
      </c>
      <c r="K122" s="215"/>
      <c r="L122" s="7">
        <v>3576161</v>
      </c>
      <c r="Q122" s="272"/>
      <c r="R122" s="273"/>
    </row>
    <row r="123" spans="1:18" ht="21.75" customHeight="1">
      <c r="A123" s="214"/>
      <c r="B123" s="31"/>
      <c r="C123" s="31"/>
      <c r="D123" s="213"/>
      <c r="E123" s="31"/>
      <c r="F123" s="7"/>
      <c r="G123" s="215"/>
      <c r="H123" s="7"/>
      <c r="I123" s="215"/>
      <c r="J123" s="12"/>
      <c r="K123" s="215"/>
      <c r="L123" s="12"/>
      <c r="Q123" s="272"/>
      <c r="R123" s="273"/>
    </row>
    <row r="124" spans="1:18" ht="21.75" customHeight="1">
      <c r="A124" s="214"/>
      <c r="B124" s="31"/>
      <c r="C124" s="31"/>
      <c r="D124" s="213"/>
      <c r="E124" s="31"/>
      <c r="F124" s="7"/>
      <c r="G124" s="215"/>
      <c r="H124" s="7"/>
      <c r="I124" s="215"/>
      <c r="J124" s="12"/>
      <c r="K124" s="215"/>
      <c r="L124" s="12"/>
      <c r="Q124" s="272"/>
      <c r="R124" s="273"/>
    </row>
    <row r="125" spans="1:18" ht="21.75" customHeight="1">
      <c r="A125" s="214"/>
      <c r="B125" s="31"/>
      <c r="C125" s="31"/>
      <c r="D125" s="213"/>
      <c r="E125" s="31"/>
      <c r="F125" s="7"/>
      <c r="G125" s="215"/>
      <c r="H125" s="7"/>
      <c r="I125" s="215"/>
      <c r="J125" s="12"/>
      <c r="K125" s="215"/>
      <c r="L125" s="12"/>
      <c r="Q125" s="272"/>
      <c r="R125" s="273"/>
    </row>
    <row r="126" spans="1:18" ht="21.75" customHeight="1">
      <c r="A126" s="214"/>
      <c r="B126" s="31"/>
      <c r="C126" s="31"/>
      <c r="D126" s="213"/>
      <c r="E126" s="31"/>
      <c r="F126" s="7"/>
      <c r="G126" s="215"/>
      <c r="H126" s="7"/>
      <c r="I126" s="215"/>
      <c r="J126" s="12"/>
      <c r="K126" s="215"/>
      <c r="L126" s="12"/>
    </row>
    <row r="127" spans="1:18" ht="21.75" customHeight="1">
      <c r="A127" s="214"/>
      <c r="B127" s="31"/>
      <c r="C127" s="31"/>
      <c r="D127" s="213"/>
      <c r="E127" s="31"/>
      <c r="F127" s="7"/>
      <c r="G127" s="215"/>
      <c r="H127" s="7"/>
      <c r="I127" s="215"/>
      <c r="J127" s="12"/>
      <c r="K127" s="215"/>
      <c r="L127" s="12"/>
    </row>
    <row r="128" spans="1:18" ht="21.75" customHeight="1">
      <c r="A128" s="214"/>
      <c r="B128" s="31"/>
      <c r="C128" s="31"/>
      <c r="D128" s="213"/>
      <c r="E128" s="31"/>
      <c r="F128" s="7"/>
      <c r="G128" s="215"/>
      <c r="H128" s="7"/>
      <c r="I128" s="215"/>
      <c r="J128" s="12"/>
      <c r="K128" s="215"/>
      <c r="L128" s="12"/>
    </row>
    <row r="129" spans="1:12" ht="21.75" customHeight="1">
      <c r="A129" s="214"/>
      <c r="B129" s="31"/>
      <c r="C129" s="31"/>
      <c r="D129" s="213"/>
      <c r="E129" s="31"/>
      <c r="F129" s="7"/>
      <c r="G129" s="215"/>
      <c r="H129" s="7"/>
      <c r="I129" s="215"/>
      <c r="J129" s="12"/>
      <c r="K129" s="215"/>
      <c r="L129" s="12"/>
    </row>
    <row r="130" spans="1:12" ht="21.75" customHeight="1">
      <c r="A130" s="214"/>
      <c r="B130" s="31"/>
      <c r="C130" s="31"/>
      <c r="D130" s="213"/>
      <c r="E130" s="31"/>
      <c r="F130" s="7"/>
      <c r="G130" s="215"/>
      <c r="H130" s="7"/>
      <c r="I130" s="215"/>
      <c r="J130" s="12"/>
      <c r="K130" s="215"/>
      <c r="L130" s="12"/>
    </row>
    <row r="131" spans="1:12" ht="21.75" customHeight="1">
      <c r="A131" s="214"/>
      <c r="B131" s="31"/>
      <c r="C131" s="31"/>
      <c r="D131" s="213"/>
      <c r="E131" s="31"/>
      <c r="F131" s="7"/>
      <c r="G131" s="215"/>
      <c r="H131" s="7"/>
      <c r="I131" s="215"/>
      <c r="J131" s="12"/>
      <c r="K131" s="215"/>
      <c r="L131" s="12"/>
    </row>
    <row r="132" spans="1:12" ht="21.75" customHeight="1">
      <c r="A132" s="214"/>
      <c r="B132" s="31"/>
      <c r="C132" s="31"/>
      <c r="D132" s="213"/>
      <c r="E132" s="31"/>
      <c r="F132" s="7"/>
      <c r="G132" s="215"/>
      <c r="H132" s="7"/>
      <c r="I132" s="215"/>
      <c r="J132" s="12"/>
      <c r="K132" s="215"/>
      <c r="L132" s="12"/>
    </row>
    <row r="133" spans="1:12" ht="21.75" customHeight="1">
      <c r="A133" s="214"/>
      <c r="B133" s="31"/>
      <c r="C133" s="31"/>
      <c r="D133" s="213"/>
      <c r="E133" s="31"/>
      <c r="F133" s="7"/>
      <c r="G133" s="215"/>
      <c r="H133" s="7"/>
      <c r="I133" s="215"/>
      <c r="J133" s="12"/>
      <c r="K133" s="215"/>
      <c r="L133" s="12"/>
    </row>
    <row r="134" spans="1:12" ht="21.75" customHeight="1">
      <c r="A134" s="214"/>
      <c r="B134" s="31"/>
      <c r="C134" s="31"/>
      <c r="D134" s="213"/>
      <c r="E134" s="31"/>
      <c r="F134" s="7"/>
      <c r="G134" s="215"/>
      <c r="H134" s="7"/>
      <c r="I134" s="215"/>
      <c r="J134" s="12"/>
      <c r="K134" s="215"/>
      <c r="L134" s="12"/>
    </row>
    <row r="135" spans="1:12" ht="21.75" customHeight="1">
      <c r="A135" s="214"/>
      <c r="B135" s="31"/>
      <c r="C135" s="31"/>
      <c r="D135" s="213"/>
      <c r="E135" s="31"/>
      <c r="F135" s="7"/>
      <c r="G135" s="215"/>
      <c r="H135" s="7"/>
      <c r="I135" s="215"/>
      <c r="J135" s="12"/>
      <c r="K135" s="215"/>
      <c r="L135" s="12"/>
    </row>
    <row r="136" spans="1:12" ht="21.75" customHeight="1">
      <c r="A136" s="214"/>
      <c r="B136" s="31"/>
      <c r="C136" s="31"/>
      <c r="D136" s="213"/>
      <c r="E136" s="31"/>
      <c r="F136" s="7"/>
      <c r="G136" s="215"/>
      <c r="H136" s="7"/>
      <c r="I136" s="215"/>
      <c r="J136" s="12"/>
      <c r="K136" s="215"/>
      <c r="L136" s="12"/>
    </row>
    <row r="137" spans="1:12" ht="21" customHeight="1">
      <c r="A137" s="214"/>
      <c r="B137" s="31"/>
      <c r="C137" s="31"/>
      <c r="D137" s="213"/>
      <c r="E137" s="31"/>
      <c r="F137" s="7"/>
      <c r="G137" s="215"/>
      <c r="H137" s="7"/>
      <c r="I137" s="215"/>
      <c r="J137" s="12"/>
      <c r="K137" s="215"/>
      <c r="L137" s="12"/>
    </row>
    <row r="138" spans="1:12" ht="26.25" customHeight="1">
      <c r="A138" s="214"/>
      <c r="B138" s="31"/>
      <c r="C138" s="31"/>
      <c r="D138" s="213"/>
      <c r="E138" s="31"/>
      <c r="F138" s="7"/>
      <c r="G138" s="215"/>
      <c r="H138" s="7"/>
      <c r="I138" s="215"/>
      <c r="J138" s="12"/>
      <c r="K138" s="215"/>
      <c r="L138" s="12"/>
    </row>
    <row r="139" spans="1:12" ht="21.75" customHeight="1">
      <c r="A139" s="287" t="s">
        <v>145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</row>
    <row r="140" spans="1:12" ht="9" customHeight="1">
      <c r="A140" s="281"/>
      <c r="B140" s="281"/>
      <c r="C140" s="281"/>
      <c r="D140" s="281"/>
      <c r="E140" s="281"/>
      <c r="F140" s="281"/>
      <c r="G140" s="281"/>
      <c r="H140" s="281"/>
      <c r="I140" s="281"/>
      <c r="J140" s="281"/>
      <c r="K140" s="281"/>
      <c r="L140" s="281"/>
    </row>
    <row r="141" spans="1:12" ht="21.95" customHeight="1">
      <c r="A141" s="221" t="s">
        <v>38</v>
      </c>
      <c r="B141" s="198"/>
      <c r="C141" s="198"/>
      <c r="D141" s="198"/>
      <c r="E141" s="198"/>
      <c r="F141" s="198"/>
      <c r="G141" s="198"/>
      <c r="H141" s="198"/>
      <c r="I141" s="198"/>
      <c r="J141" s="13"/>
      <c r="K141" s="198"/>
      <c r="L141" s="13"/>
    </row>
  </sheetData>
  <mergeCells count="9">
    <mergeCell ref="A139:L139"/>
    <mergeCell ref="F5:H5"/>
    <mergeCell ref="J5:L5"/>
    <mergeCell ref="F54:H54"/>
    <mergeCell ref="J54:L54"/>
    <mergeCell ref="A47:L47"/>
    <mergeCell ref="F102:H102"/>
    <mergeCell ref="J102:L102"/>
    <mergeCell ref="A95:L95"/>
  </mergeCells>
  <pageMargins left="0.8" right="0.5" top="0.5" bottom="0.6" header="0.49" footer="0.4"/>
  <pageSetup paperSize="9" scale="90" firstPageNumber="8" orientation="portrait" useFirstPageNumber="1" horizontalDpi="1200" verticalDpi="1200" r:id="rId1"/>
  <headerFooter>
    <oddFooter>&amp;R&amp;"Browallia New,Regular"&amp;13&amp;P</oddFooter>
  </headerFooter>
  <rowBreaks count="2" manualBreakCount="2">
    <brk id="49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Prapussorn Boonaiem</cp:lastModifiedBy>
  <cp:revision/>
  <dcterms:created xsi:type="dcterms:W3CDTF">2021-05-10T08:11:29Z</dcterms:created>
  <dcterms:modified xsi:type="dcterms:W3CDTF">2025-06-20T09:55:54Z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