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D:\Neng\2024\09.2024\Audit\Elcid(Revise)\"/>
    </mc:Choice>
  </mc:AlternateContent>
  <xr:revisionPtr revIDLastSave="0" documentId="8_{BF37361B-7B4F-47AB-9282-F709D15B9BEA}" xr6:coauthVersionLast="47" xr6:coauthVersionMax="47" xr10:uidLastSave="{00000000-0000-0000-0000-000000000000}"/>
  <bookViews>
    <workbookView xWindow="-110" yWindow="-110" windowWidth="19420" windowHeight="10420" xr2:uid="{B84C28EB-45DC-4FFD-B3C8-71E72DF8FCCC}"/>
  </bookViews>
  <sheets>
    <sheet name="EN 2-4 (2)" sheetId="1" r:id="rId1"/>
    <sheet name="EN 5 (3M)" sheetId="2" r:id="rId2"/>
    <sheet name="EN 6 (9M)" sheetId="3" r:id="rId3"/>
    <sheet name="EN 7 Conso" sheetId="4" r:id="rId4"/>
    <sheet name="EN 8" sheetId="5" r:id="rId5"/>
    <sheet name="EN 9-10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__123Graph_Aｸﾞﾗﾌ_7" localSheetId="0" hidden="1">#REF!</definedName>
    <definedName name="__1__123Graph_Aｸﾞﾗﾌ_7" localSheetId="5" hidden="1">#REF!</definedName>
    <definedName name="__1__123Graph_Aｸﾞﾗﾌ_7" hidden="1">#REF!</definedName>
    <definedName name="__123Graph_A" localSheetId="0" hidden="1">[1]Core!#REF!</definedName>
    <definedName name="__123Graph_A" localSheetId="5" hidden="1">[1]Core!#REF!</definedName>
    <definedName name="__123Graph_A" hidden="1">[1]Core!#REF!</definedName>
    <definedName name="__123Graph_B" localSheetId="0" hidden="1">[1]Core!#REF!</definedName>
    <definedName name="__123Graph_B" localSheetId="5" hidden="1">[1]Core!#REF!</definedName>
    <definedName name="__123Graph_B" hidden="1">[1]Core!#REF!</definedName>
    <definedName name="__123Graph_C" localSheetId="0" hidden="1">[1]Core!#REF!</definedName>
    <definedName name="__123Graph_C" localSheetId="5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0" hidden="1">{#N/A,#N/A,FALSE,"DBK";#N/A,#N/A,FALSE,"102-1";#N/A,#N/A,FALSE,"102-2";#N/A,#N/A,FALSE,"102-447";#N/A,#N/A,FALSE,"441-60"}</definedName>
    <definedName name="__c" localSheetId="5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0" hidden="1">{#N/A,#N/A,FALSE,"DBK";#N/A,#N/A,FALSE,"102-1";#N/A,#N/A,FALSE,"102-2";#N/A,#N/A,FALSE,"102-447";#N/A,#N/A,FALSE,"441-60"}</definedName>
    <definedName name="_c" localSheetId="5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0" hidden="1">{#N/A,#N/A,FALSE,"DBK";#N/A,#N/A,FALSE,"102-1";#N/A,#N/A,FALSE,"102-2";#N/A,#N/A,FALSE,"102-447";#N/A,#N/A,FALSE,"441-60"}</definedName>
    <definedName name="aagh" localSheetId="5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0" hidden="1">{"Accretion",#N/A,FALSE,"Assum"}</definedName>
    <definedName name="acc" localSheetId="5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0" hidden="1">{#N/A,#N/A,FALSE,"DBK";#N/A,#N/A,FALSE,"102-1";#N/A,#N/A,FALSE,"102-2";#N/A,#N/A,FALSE,"102-447";#N/A,#N/A,FALSE,"441-60"}</definedName>
    <definedName name="afsaf" localSheetId="5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0" hidden="1">{#N/A,#N/A,FALSE,"DBK";#N/A,#N/A,FALSE,"102-1";#N/A,#N/A,FALSE,"102-2";#N/A,#N/A,FALSE,"102-447";#N/A,#N/A,FALSE,"441-60"}</definedName>
    <definedName name="anfjlkhajd" localSheetId="5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0" hidden="1">{"'AR at dunning level'!$S$96","'AR at dunning level'!$L$124","'AR at dunning level'!$K$124"}</definedName>
    <definedName name="as" localSheetId="5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localSheetId="5" hidden="1">{"'Eng (page2)'!$A$1:$D$52"}</definedName>
    <definedName name="BB" hidden="1">{"'Eng (page2)'!$A$1:$D$52"}</definedName>
    <definedName name="BIGC" localSheetId="0" hidden="1">{#N/A,#N/A,TRUE,"Str.";#N/A,#N/A,TRUE,"Steel &amp; Roof";#N/A,#N/A,TRUE,"Arc.";#N/A,#N/A,TRUE,"Preliminary";#N/A,#N/A,TRUE,"Sum_Prelim"}</definedName>
    <definedName name="BIGC" localSheetId="5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0" hidden="1">{#N/A,#N/A,FALSE,"COVER1.XLS ";#N/A,#N/A,FALSE,"RACT1.XLS";#N/A,#N/A,FALSE,"RACT2.XLS";#N/A,#N/A,FALSE,"ECCMP";#N/A,#N/A,FALSE,"WELDER.XLS"}</definedName>
    <definedName name="ccc" localSheetId="5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0" hidden="1">{#N/A,#N/A,TRUE,"Str.";#N/A,#N/A,TRUE,"Steel &amp; Roof";#N/A,#N/A,TRUE,"Arc.";#N/A,#N/A,TRUE,"Preliminary";#N/A,#N/A,TRUE,"Sum_Prelim"}</definedName>
    <definedName name="centric" localSheetId="5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0" hidden="1">{#N/A,#N/A,FALSE,"COVER1.XLS ";#N/A,#N/A,FALSE,"RACT1.XLS";#N/A,#N/A,FALSE,"RACT2.XLS";#N/A,#N/A,FALSE,"ECCMP";#N/A,#N/A,FALSE,"WELDER.XLS"}</definedName>
    <definedName name="dd" localSheetId="5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0" hidden="1">{#N/A,#N/A,TRUE,"Str.";#N/A,#N/A,TRUE,"Steel &amp; Roof";#N/A,#N/A,TRUE,"Arc.";#N/A,#N/A,TRUE,"Preliminary";#N/A,#N/A,TRUE,"Sum_Prelim"}</definedName>
    <definedName name="ddda" localSheetId="5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localSheetId="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0" hidden="1">{#N/A,"1",FALSE,"Model";#N/A,"2",FALSE,"Model";#N/A,"3",FALSE,"Model";#N/A,"4",FALSE,"Model";#N/A,"5",FALSE,"Model";#N/A,"6",FALSE,"Model";#N/A,"7",FALSE,"Model";#N/A,"8",FALSE,"Model";#N/A,"9",FALSE,"Model"}</definedName>
    <definedName name="dfgdfg" localSheetId="5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0" hidden="1">{#N/A,#N/A,FALSE,"COVER1.XLS ";#N/A,#N/A,FALSE,"RACT1.XLS";#N/A,#N/A,FALSE,"RACT2.XLS";#N/A,#N/A,FALSE,"ECCMP";#N/A,#N/A,FALSE,"WELDER.XLS"}</definedName>
    <definedName name="ee" localSheetId="5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0" hidden="1">{#N/A,#N/A,FALSE,"17MAY";#N/A,#N/A,FALSE,"24MAY"}</definedName>
    <definedName name="eee" localSheetId="5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0" hidden="1">{#N/A,#N/A,FALSE,"COVER.XLS";#N/A,#N/A,FALSE,"RACT1.XLS";#N/A,#N/A,FALSE,"RACT2.XLS";#N/A,#N/A,FALSE,"ECCMP";#N/A,#N/A,FALSE,"WELDER.XLS"}</definedName>
    <definedName name="fds" localSheetId="5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0" hidden="1">{#N/A,#N/A,TRUE,"SUM";#N/A,#N/A,TRUE,"EE";#N/A,#N/A,TRUE,"AC";#N/A,#N/A,TRUE,"SN"}</definedName>
    <definedName name="fgff" localSheetId="5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0" hidden="1">{#N/A,#N/A,FALSE,"COVER.XLS";#N/A,#N/A,FALSE,"RACT1.XLS";#N/A,#N/A,FALSE,"RACT2.XLS";#N/A,#N/A,FALSE,"ECCMP";#N/A,#N/A,FALSE,"WELDER.XLS"}</definedName>
    <definedName name="gg" localSheetId="5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0" hidden="1">{#N/A,"1",FALSE,"Model";#N/A,"2",FALSE,"Model";#N/A,"3",FALSE,"Model";#N/A,"4",FALSE,"Model";#N/A,"5",FALSE,"Model";#N/A,"6",FALSE,"Model";#N/A,"7",FALSE,"Model";#N/A,"8",FALSE,"Model";#N/A,"9",FALSE,"Model"}</definedName>
    <definedName name="hello" localSheetId="5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0" hidden="1">{#N/A,"1",FALSE,"Model";#N/A,"2",FALSE,"Model";#N/A,"3",FALSE,"Model";#N/A,"4",FALSE,"Model";#N/A,"5",FALSE,"Model";#N/A,"6",FALSE,"Model";#N/A,"7",FALSE,"Model";#N/A,"8",FALSE,"Model";#N/A,"9",FALSE,"Model"}</definedName>
    <definedName name="HskpgMatrix2" localSheetId="5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localSheetId="5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localSheetId="5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0" hidden="1">{#N/A,#N/A,TRUE,"SUM";#N/A,#N/A,TRUE,"EE";#N/A,#N/A,TRUE,"AC";#N/A,#N/A,TRUE,"SN"}</definedName>
    <definedName name="KKPP" localSheetId="5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localSheetId="5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0" hidden="1">{#N/A,#N/A,FALSE,"DBK";#N/A,#N/A,FALSE,"102-1";#N/A,#N/A,FALSE,"102-2";#N/A,#N/A,FALSE,"102-447";#N/A,#N/A,FALSE,"441-60"}</definedName>
    <definedName name="laubach" localSheetId="5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0" hidden="1">{#N/A,#N/A,FALSE,"DBK";#N/A,#N/A,FALSE,"102-1";#N/A,#N/A,FALSE,"102-2";#N/A,#N/A,FALSE,"102-447";#N/A,#N/A,FALSE,"441-60"}</definedName>
    <definedName name="mohn" localSheetId="5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0" hidden="1">{"'Model'!$A$1:$N$53"}</definedName>
    <definedName name="new" localSheetId="5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0" hidden="1">{"Sensitivity1",#N/A,FALSE,"Sensitivity";"Sensitivity2",#N/A,FALSE,"Sensitivity"}</definedName>
    <definedName name="November" localSheetId="5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0" hidden="1">{#N/A,#N/A,FALSE,"COVER1.XLS ";#N/A,#N/A,FALSE,"RACT1.XLS";#N/A,#N/A,FALSE,"RACT2.XLS";#N/A,#N/A,FALSE,"ECCMP";#N/A,#N/A,FALSE,"WELDER.XLS"}</definedName>
    <definedName name="o" localSheetId="5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localSheetId="5" hidden="1">{"'Sheet1'!$A$1:$BH$50","'Sheet1'!$A$1:$AP$46","'Sheet1'!$AO$17"}</definedName>
    <definedName name="Plan50July" hidden="1">{"'Sheet1'!$A$1:$BH$50","'Sheet1'!$A$1:$AP$46","'Sheet1'!$AO$17"}</definedName>
    <definedName name="po" localSheetId="0" hidden="1">{#N/A,#N/A,FALSE,"COVER1.XLS ";#N/A,#N/A,FALSE,"RACT1.XLS";#N/A,#N/A,FALSE,"RACT2.XLS";#N/A,#N/A,FALSE,"ECCMP";#N/A,#N/A,FALSE,"WELDER.XLS"}</definedName>
    <definedName name="po" localSheetId="5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0" hidden="1">{#N/A,#N/A,FALSE,"COVER.XLS";#N/A,#N/A,FALSE,"RACT1.XLS";#N/A,#N/A,FALSE,"RACT2.XLS";#N/A,#N/A,FALSE,"ECCMP";#N/A,#N/A,FALSE,"WELDER.XLS"}</definedName>
    <definedName name="POR" localSheetId="5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0">'EN 2-4 (2)'!$A$1:$P$143</definedName>
    <definedName name="_xlnm.Print_Area" localSheetId="1">'EN 5 (3M)'!$A$1:$L$63</definedName>
    <definedName name="_xlnm.Print_Area" localSheetId="2">'EN 6 (9M)'!$A$1:$L$65</definedName>
    <definedName name="_xlnm.Print_Area" localSheetId="5">'EN 9-10'!$A$1:$L$121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0" hidden="1">{"'AR at dunning level'!$S$96","'AR at dunning level'!$L$124","'AR at dunning level'!$K$124"}</definedName>
    <definedName name="ra" localSheetId="5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0" hidden="1">{#N/A,#N/A,TRUE,"Str.";#N/A,#N/A,TRUE,"Steel &amp; Roof";#N/A,#N/A,TRUE,"Arc.";#N/A,#N/A,TRUE,"Preliminary";#N/A,#N/A,TRUE,"Sum_Prelim"}</definedName>
    <definedName name="RDD" localSheetId="5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0" hidden="1">{#N/A,#N/A,FALSE,"COVER1.XLS ";#N/A,#N/A,FALSE,"RACT1.XLS";#N/A,#N/A,FALSE,"RACT2.XLS";#N/A,#N/A,FALSE,"ECCMP";#N/A,#N/A,FALSE,"WELDER.XLS"}</definedName>
    <definedName name="rrrr" localSheetId="5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0" hidden="1">{#N/A,#N/A,FALSE,"COVER.XLS";#N/A,#N/A,FALSE,"RACT1.XLS";#N/A,#N/A,FALSE,"RACT2.XLS";#N/A,#N/A,FALSE,"ECCMP";#N/A,#N/A,FALSE,"WELDER.XLS"}</definedName>
    <definedName name="rty" localSheetId="5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0" hidden="1">{#N/A,#N/A,FALSE,"COVER1.XLS ";#N/A,#N/A,FALSE,"RACT1.XLS";#N/A,#N/A,FALSE,"RACT2.XLS";#N/A,#N/A,FALSE,"ECCMP";#N/A,#N/A,FALSE,"WELDER.XLS"}</definedName>
    <definedName name="sd" localSheetId="5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0" hidden="1">{"'Sheet1'!$A$1:$BH$50","'Sheet1'!$A$1:$AP$46","'Sheet1'!$AO$17"}</definedName>
    <definedName name="SummCopy" localSheetId="5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0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localSheetId="5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0" hidden="1">{#N/A,#N/A,FALSE,"COVER1.XLS ";#N/A,#N/A,FALSE,"RACT1.XLS";#N/A,#N/A,FALSE,"RACT2.XLS";#N/A,#N/A,FALSE,"ECCMP";#N/A,#N/A,FALSE,"WELDER.XLS"}</definedName>
    <definedName name="wa" localSheetId="5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0" hidden="1">{"'SUMMATION'!$B$2:$I$2"}</definedName>
    <definedName name="WALL" localSheetId="5" hidden="1">{"'SUMMATION'!$B$2:$I$2"}</definedName>
    <definedName name="WALL" hidden="1">{"'SUMMATION'!$B$2:$I$2"}</definedName>
    <definedName name="wat" localSheetId="0" hidden="1">{#N/A,#N/A,FALSE,"COVER1.XLS ";#N/A,#N/A,FALSE,"RACT1.XLS";#N/A,#N/A,FALSE,"RACT2.XLS";#N/A,#N/A,FALSE,"ECCMP";#N/A,#N/A,FALSE,"WELDER.XLS"}</definedName>
    <definedName name="wat" localSheetId="5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0" hidden="1">{#N/A,#N/A,TRUE,"SUM";#N/A,#N/A,TRUE,"EE";#N/A,#N/A,TRUE,"AC";#N/A,#N/A,TRUE,"SN"}</definedName>
    <definedName name="wrn.A." localSheetId="5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localSheetId="5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localSheetId="5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0" hidden="1">{#N/A,#N/A,FALSE,"DBK";#N/A,#N/A,FALSE,"102-1";#N/A,#N/A,FALSE,"102-2";#N/A,#N/A,FALSE,"102-447";#N/A,#N/A,FALSE,"441-60"}</definedName>
    <definedName name="wrn.Ang._.3._.Stufe._.60." localSheetId="5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localSheetId="5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0" hidden="1">{"SUM",#N/A,FALSE,"summary";"BOOK11-1",#N/A,FALSE,"1CityGarden";"BOOK11-2",#N/A,FALSE,"2CountryGarden";"BOOK11-3",#N/A,FALSE,"3JUNGLE";"BOOK11-4CIVIL",#N/A,FALSE,"CIVIL"}</definedName>
    <definedName name="wrn.BOOK11." localSheetId="5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0" hidden="1">{#N/A,#N/A,FALSE,"Sum_BOQ";#N/A,#N/A,FALSE,"Preliminary";#N/A,#N/A,FALSE,"Sum_Prelim";#N/A,#N/A,FALSE,"Prime Cost&amp;Prov_sum"}</definedName>
    <definedName name="wrn.Boq_summary." localSheetId="5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0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localSheetId="5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0" hidden="1">{"FB Assumptions",#N/A,FALSE,"Asu";"FB Cashflow 1",#N/A,FALSE,"F&amp;B";"FB Cashflow 2",#N/A,FALSE,"F&amp;B"}</definedName>
    <definedName name="wrn.Food_Beverage." localSheetId="5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0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localSheetId="5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0" hidden="1">{"Golf Assumptions",#N/A,FALSE,"Asu";"Golf PF1",#N/A,FALSE,"Golf";"Golf PF2",#N/A,FALSE,"Golf";"Golf Dep1",#N/A,FALSE,"Golf";"Golf Dep2",#N/A,FALSE,"Golf"}</definedName>
    <definedName name="wrn.Golf." localSheetId="5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0" hidden="1">{"Book Income",#N/A,FALSE,"B&amp;T";"Taxable Income",#N/A,FALSE,"B&amp;T"}</definedName>
    <definedName name="wrn.Income." localSheetId="5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0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localSheetId="5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0" hidden="1">{"Rent1",#N/A,FALSE,"RENT";"Rent2",#N/A,FALSE,"RENT"}</definedName>
    <definedName name="wrn.Rent." localSheetId="5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0" hidden="1">{"Sensitivity1",#N/A,FALSE,"Sensitivity";"Sensitivity2",#N/A,FALSE,"Sensitivity"}</definedName>
    <definedName name="wrn.Sensitive." localSheetId="5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0" hidden="1">{"CF Assumptions",#N/A,FALSE,"Asu";#N/A,#N/A,FALSE,"Summary";#N/A,#N/A,FALSE,"CF (2)";#N/A,#N/A,FALSE,"SM";#N/A,#N/A,FALSE,"C&amp;D";#N/A,#N/A,FALSE,"MGMT";#N/A,#N/A,FALSE,"Notes"}</definedName>
    <definedName name="wrn.Steering._.Committee." localSheetId="5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0" hidden="1">{#N/A,#N/A,FALSE,"17MAY";#N/A,#N/A,FALSE,"24MAY"}</definedName>
    <definedName name="www" localSheetId="5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localSheetId="5" hidden="1">{"'Eng (page2)'!$A$1:$D$52"}</definedName>
    <definedName name="x" hidden="1">{"'Eng (page2)'!$A$1:$D$52"}</definedName>
    <definedName name="xls1" localSheetId="0" hidden="1">{#N/A,#N/A,FALSE,"17MAY";#N/A,#N/A,FALSE,"24MAY"}</definedName>
    <definedName name="xls1" localSheetId="5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localSheetId="0" hidden="1">#REF!</definedName>
    <definedName name="XRefActiveRow" hidden="1">#REF!</definedName>
    <definedName name="XRefCopy100" hidden="1">'[13]BS '!#REF!</definedName>
    <definedName name="XRefCopy100Row" localSheetId="0" hidden="1">#REF!</definedName>
    <definedName name="XRefCopy100Row" hidden="1">#REF!</definedName>
    <definedName name="XRefCopy101" hidden="1">'[13]NTA - Liabilities, Equities'!#REF!</definedName>
    <definedName name="XRefCopy101Row" localSheetId="0" hidden="1">#REF!</definedName>
    <definedName name="XRefCopy101Row" hidden="1">#REF!</definedName>
    <definedName name="XRefCopy102" hidden="1">'[13]BS '!#REF!</definedName>
    <definedName name="XRefCopy102Row" localSheetId="0" hidden="1">#REF!</definedName>
    <definedName name="XRefCopy102Row" hidden="1">#REF!</definedName>
    <definedName name="XRefCopy103" hidden="1">'[13]NTA - Liabilities, Equities'!#REF!</definedName>
    <definedName name="XRefCopy103Row" localSheetId="0" hidden="1">#REF!</definedName>
    <definedName name="XRefCopy103Row" hidden="1">#REF!</definedName>
    <definedName name="XRefCopy104Row" localSheetId="0" hidden="1">#REF!</definedName>
    <definedName name="XRefCopy104Row" hidden="1">#REF!</definedName>
    <definedName name="XRefCopy105" localSheetId="0" hidden="1">'[13]NTA - Liabilities, Equities'!#REF!</definedName>
    <definedName name="XRefCopy105" hidden="1">'[13]NTA - Liabilities, Equities'!#REF!</definedName>
    <definedName name="XRefCopy105Row" localSheetId="0" hidden="1">#REF!</definedName>
    <definedName name="XRefCopy105Row" hidden="1">#REF!</definedName>
    <definedName name="XRefCopy106" localSheetId="0" hidden="1">'[13]BS '!#REF!</definedName>
    <definedName name="XRefCopy106" hidden="1">'[13]BS '!#REF!</definedName>
    <definedName name="XRefCopy106Row" localSheetId="0" hidden="1">#REF!</definedName>
    <definedName name="XRefCopy106Row" hidden="1">#REF!</definedName>
    <definedName name="XRefCopy107Row" localSheetId="0" hidden="1">#REF!</definedName>
    <definedName name="XRefCopy107Row" hidden="1">#REF!</definedName>
    <definedName name="XRefCopy108Row" localSheetId="0" hidden="1">#REF!</definedName>
    <definedName name="XRefCopy108Row" hidden="1">#REF!</definedName>
    <definedName name="XRefCopy109" localSheetId="0" hidden="1">'[13]NTA - Liabilities, Equities'!#REF!</definedName>
    <definedName name="XRefCopy109" hidden="1">'[13]NTA - Liabilities, Equities'!#REF!</definedName>
    <definedName name="XRefCopy109Row" localSheetId="0" hidden="1">#REF!</definedName>
    <definedName name="XRefCopy109Row" hidden="1">#REF!</definedName>
    <definedName name="XRefCopy110" localSheetId="0" hidden="1">'[13]BS '!#REF!</definedName>
    <definedName name="XRefCopy110" hidden="1">'[13]BS '!#REF!</definedName>
    <definedName name="XRefCopy110Row" localSheetId="0" hidden="1">#REF!</definedName>
    <definedName name="XRefCopy110Row" hidden="1">#REF!</definedName>
    <definedName name="XRefCopy111Row" localSheetId="0" hidden="1">#REF!</definedName>
    <definedName name="XRefCopy111Row" hidden="1">#REF!</definedName>
    <definedName name="XRefCopy112" localSheetId="0" hidden="1">'[13]NTA - Liabilities, Equities'!#REF!</definedName>
    <definedName name="XRefCopy112" hidden="1">'[13]NTA - Liabilities, Equities'!#REF!</definedName>
    <definedName name="XRefCopy112Row" localSheetId="0" hidden="1">#REF!</definedName>
    <definedName name="XRefCopy112Row" hidden="1">#REF!</definedName>
    <definedName name="XRefCopy113" localSheetId="0" hidden="1">'[13]BS '!#REF!</definedName>
    <definedName name="XRefCopy113" hidden="1">'[13]BS '!#REF!</definedName>
    <definedName name="XRefCopy113Row" localSheetId="0" hidden="1">#REF!</definedName>
    <definedName name="XRefCopy113Row" hidden="1">#REF!</definedName>
    <definedName name="XRefCopy114" localSheetId="0" hidden="1">'[13]NTA - Liabilities, Equities'!#REF!</definedName>
    <definedName name="XRefCopy114" hidden="1">'[13]NTA - Liabilities, Equities'!#REF!</definedName>
    <definedName name="XRefCopy114Row" localSheetId="0" hidden="1">#REF!</definedName>
    <definedName name="XRefCopy114Row" hidden="1">#REF!</definedName>
    <definedName name="XRefCopy115" localSheetId="0" hidden="1">'[13]BS '!#REF!</definedName>
    <definedName name="XRefCopy115" hidden="1">'[13]BS '!#REF!</definedName>
    <definedName name="XRefCopy115Row" localSheetId="0" hidden="1">#REF!</definedName>
    <definedName name="XRefCopy115Row" hidden="1">#REF!</definedName>
    <definedName name="XRefCopy116" hidden="1">'[13]BS '!#REF!</definedName>
    <definedName name="XRefCopy116Row" localSheetId="0" hidden="1">#REF!</definedName>
    <definedName name="XRefCopy116Row" hidden="1">#REF!</definedName>
    <definedName name="XRefCopy117" hidden="1">'[13]NTA - Assets'!#REF!</definedName>
    <definedName name="XRefCopy117Row" localSheetId="0" hidden="1">#REF!</definedName>
    <definedName name="XRefCopy117Row" hidden="1">#REF!</definedName>
    <definedName name="XRefCopy118" hidden="1">'[13]BS '!#REF!</definedName>
    <definedName name="XRefCopy118Row" localSheetId="0" hidden="1">#REF!</definedName>
    <definedName name="XRefCopy118Row" hidden="1">#REF!</definedName>
    <definedName name="XRefCopy119" hidden="1">'[13]NTA - Assets'!#REF!</definedName>
    <definedName name="XRefCopy119Row" localSheetId="0" hidden="1">#REF!</definedName>
    <definedName name="XRefCopy119Row" hidden="1">#REF!</definedName>
    <definedName name="XRefCopy120" hidden="1">'[13]BS '!#REF!</definedName>
    <definedName name="XRefCopy120Row" localSheetId="0" hidden="1">#REF!</definedName>
    <definedName name="XRefCopy120Row" hidden="1">#REF!</definedName>
    <definedName name="XRefCopy121" hidden="1">'[13]NTA - Assets'!#REF!</definedName>
    <definedName name="XRefCopy121Row" localSheetId="0" hidden="1">#REF!</definedName>
    <definedName name="XRefCopy121Row" hidden="1">#REF!</definedName>
    <definedName name="XRefCopy122" hidden="1">'[13]BS '!#REF!</definedName>
    <definedName name="XRefCopy122Row" localSheetId="0" hidden="1">#REF!</definedName>
    <definedName name="XRefCopy122Row" hidden="1">#REF!</definedName>
    <definedName name="XRefCopy123" hidden="1">'[13]NTA - Assets'!#REF!</definedName>
    <definedName name="XRefCopy123Row" localSheetId="0" hidden="1">#REF!</definedName>
    <definedName name="XRefCopy123Row" hidden="1">#REF!</definedName>
    <definedName name="XRefCopy124Row" localSheetId="0" hidden="1">#REF!</definedName>
    <definedName name="XRefCopy124Row" hidden="1">#REF!</definedName>
    <definedName name="XRefCopy125" localSheetId="0" hidden="1">'[13]BS '!#REF!</definedName>
    <definedName name="XRefCopy125" hidden="1">'[13]BS '!#REF!</definedName>
    <definedName name="XRefCopy125Row" localSheetId="0" hidden="1">#REF!</definedName>
    <definedName name="XRefCopy125Row" hidden="1">#REF!</definedName>
    <definedName name="XRefCopy126" localSheetId="0" hidden="1">'[13]NTA - Liabilities, Equities'!#REF!</definedName>
    <definedName name="XRefCopy126" hidden="1">'[13]NTA - Liabilities, Equities'!#REF!</definedName>
    <definedName name="XRefCopy126Row" localSheetId="0" hidden="1">#REF!</definedName>
    <definedName name="XRefCopy126Row" hidden="1">#REF!</definedName>
    <definedName name="XRefCopy127" localSheetId="0" hidden="1">'[13]NTA - Liabilities, Equities'!#REF!</definedName>
    <definedName name="XRefCopy127" hidden="1">'[13]NTA - Liabilities, Equities'!#REF!</definedName>
    <definedName name="XRefCopy127Row" localSheetId="0" hidden="1">#REF!</definedName>
    <definedName name="XRefCopy127Row" hidden="1">#REF!</definedName>
    <definedName name="XRefCopy128" localSheetId="0" hidden="1">'[13]NTA - Liabilities, Equities'!#REF!</definedName>
    <definedName name="XRefCopy128" hidden="1">'[13]NTA - Liabilities, Equities'!#REF!</definedName>
    <definedName name="XRefCopy129" localSheetId="0" hidden="1">'[13]BS '!#REF!</definedName>
    <definedName name="XRefCopy129" hidden="1">'[13]BS '!#REF!</definedName>
    <definedName name="XRefCopy130" localSheetId="0" hidden="1">'[13]BS '!#REF!</definedName>
    <definedName name="XRefCopy130" hidden="1">'[13]BS '!#REF!</definedName>
    <definedName name="XRefCopy130Row" localSheetId="0" hidden="1">#REF!</definedName>
    <definedName name="XRefCopy130Row" hidden="1">#REF!</definedName>
    <definedName name="XRefCopy131" localSheetId="0" hidden="1">'[13]NTA - Liabilities, Equities'!#REF!</definedName>
    <definedName name="XRefCopy131" hidden="1">'[13]NTA - Liabilities, Equities'!#REF!</definedName>
    <definedName name="XRefCopy131Row" localSheetId="0" hidden="1">#REF!</definedName>
    <definedName name="XRefCopy131Row" hidden="1">#REF!</definedName>
    <definedName name="XRefCopy132Row" localSheetId="0" hidden="1">#REF!</definedName>
    <definedName name="XRefCopy132Row" hidden="1">#REF!</definedName>
    <definedName name="XRefCopy133" localSheetId="0" hidden="1">'[13]NTA - Liabilities, Equities'!#REF!</definedName>
    <definedName name="XRefCopy133" hidden="1">'[13]NTA - Liabilities, Equities'!#REF!</definedName>
    <definedName name="XRefCopy133Row" localSheetId="0" hidden="1">#REF!</definedName>
    <definedName name="XRefCopy133Row" hidden="1">#REF!</definedName>
    <definedName name="XRefCopy134Row" localSheetId="0" hidden="1">#REF!</definedName>
    <definedName name="XRefCopy134Row" hidden="1">#REF!</definedName>
    <definedName name="XRefCopy146Row" localSheetId="0" hidden="1">#REF!</definedName>
    <definedName name="XRefCopy146Row" hidden="1">#REF!</definedName>
    <definedName name="XRefCopy147" localSheetId="0" hidden="1">'[13]P&amp;L'!#REF!</definedName>
    <definedName name="XRefCopy147" hidden="1">'[13]P&amp;L'!#REF!</definedName>
    <definedName name="XRefCopy147Row" localSheetId="0" hidden="1">#REF!</definedName>
    <definedName name="XRefCopy147Row" hidden="1">#REF!</definedName>
    <definedName name="XRefCopy148" localSheetId="0" hidden="1">'[13]P&amp;L'!#REF!</definedName>
    <definedName name="XRefCopy148" hidden="1">'[13]P&amp;L'!#REF!</definedName>
    <definedName name="XRefCopy148Row" localSheetId="0" hidden="1">#REF!</definedName>
    <definedName name="XRefCopy148Row" hidden="1">#REF!</definedName>
    <definedName name="XRefCopy149" hidden="1">'[13]P&amp;L'!#REF!</definedName>
    <definedName name="XRefCopy149Row" localSheetId="0" hidden="1">#REF!</definedName>
    <definedName name="XRefCopy149Row" hidden="1">#REF!</definedName>
    <definedName name="XRefCopy150" hidden="1">'[13]P&amp;L'!#REF!</definedName>
    <definedName name="XRefCopy150Row" localSheetId="0" hidden="1">#REF!</definedName>
    <definedName name="XRefCopy150Row" hidden="1">#REF!</definedName>
    <definedName name="XRefCopy151" hidden="1">'[13]NTA - P&amp;L'!#REF!</definedName>
    <definedName name="XRefCopy151Row" localSheetId="0" hidden="1">#REF!</definedName>
    <definedName name="XRefCopy151Row" hidden="1">#REF!</definedName>
    <definedName name="XRefCopy152" hidden="1">'[13]NTA - P&amp;L'!#REF!</definedName>
    <definedName name="XRefCopy152Row" localSheetId="0" hidden="1">#REF!</definedName>
    <definedName name="XRefCopy152Row" hidden="1">#REF!</definedName>
    <definedName name="XRefCopy153" hidden="1">'[13]BS '!#REF!</definedName>
    <definedName name="XRefCopy153Row" localSheetId="0" hidden="1">#REF!</definedName>
    <definedName name="XRefCopy153Row" hidden="1">#REF!</definedName>
    <definedName name="XRefCopy154" hidden="1">'[13]BS '!#REF!</definedName>
    <definedName name="XRefCopy154Row" localSheetId="0" hidden="1">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localSheetId="0" hidden="1">#REF!</definedName>
    <definedName name="XRefCopy156Row" hidden="1">#REF!</definedName>
    <definedName name="XRefCopy16Row" localSheetId="0" hidden="1">#REF!</definedName>
    <definedName name="XRefCopy16Row" hidden="1">#REF!</definedName>
    <definedName name="XRefCopy17" localSheetId="0" hidden="1">'[13]NTA - Assets'!#REF!</definedName>
    <definedName name="XRefCopy17" hidden="1">'[13]NTA - Assets'!#REF!</definedName>
    <definedName name="XRefCopy17Row" localSheetId="0" hidden="1">#REF!</definedName>
    <definedName name="XRefCopy17Row" hidden="1">#REF!</definedName>
    <definedName name="XRefCopy18" localSheetId="0" hidden="1">'[13]NTA - Assets'!#REF!</definedName>
    <definedName name="XRefCopy18" hidden="1">'[13]NTA - Assets'!#REF!</definedName>
    <definedName name="XRefCopy18Row" localSheetId="0" hidden="1">#REF!</definedName>
    <definedName name="XRefCopy18Row" hidden="1">#REF!</definedName>
    <definedName name="XRefCopy19" localSheetId="0" hidden="1">'[13]NTA - Assets'!#REF!</definedName>
    <definedName name="XRefCopy19" hidden="1">'[13]NTA - Assets'!#REF!</definedName>
    <definedName name="XRefCopy19Row" localSheetId="0" hidden="1">#REF!</definedName>
    <definedName name="XRefCopy19Row" hidden="1">#REF!</definedName>
    <definedName name="XRefCopy2" localSheetId="0" hidden="1">'[13]BS '!#REF!</definedName>
    <definedName name="XRefCopy2" hidden="1">'[13]BS '!#REF!</definedName>
    <definedName name="XRefCopy21Row" localSheetId="0" hidden="1">#REF!</definedName>
    <definedName name="XRefCopy21Row" hidden="1">#REF!</definedName>
    <definedName name="XRefCopy22" hidden="1">'[13]NTA - Assets'!#REF!</definedName>
    <definedName name="XRefCopy22Row" localSheetId="0" hidden="1">#REF!</definedName>
    <definedName name="XRefCopy22Row" hidden="1">#REF!</definedName>
    <definedName name="XRefCopy23" hidden="1">'[13]BS '!#REF!</definedName>
    <definedName name="XRefCopy23Row" localSheetId="0" hidden="1">#REF!</definedName>
    <definedName name="XRefCopy23Row" hidden="1">#REF!</definedName>
    <definedName name="XRefCopy24Row" localSheetId="0" hidden="1">#REF!</definedName>
    <definedName name="XRefCopy24Row" hidden="1">#REF!</definedName>
    <definedName name="XRefCopy25Row" localSheetId="0" hidden="1">#REF!</definedName>
    <definedName name="XRefCopy25Row" hidden="1">#REF!</definedName>
    <definedName name="XRefCopy26" localSheetId="0" hidden="1">'[13]NTA - Assets'!#REF!</definedName>
    <definedName name="XRefCopy26" hidden="1">'[13]NTA - Assets'!#REF!</definedName>
    <definedName name="XRefCopy26Row" localSheetId="0" hidden="1">#REF!</definedName>
    <definedName name="XRefCopy26Row" hidden="1">#REF!</definedName>
    <definedName name="XRefCopy27" localSheetId="0" hidden="1">'[13]NTA - Assets'!#REF!</definedName>
    <definedName name="XRefCopy27" hidden="1">'[13]NTA - Assets'!#REF!</definedName>
    <definedName name="XRefCopy27Row" localSheetId="0" hidden="1">#REF!</definedName>
    <definedName name="XRefCopy27Row" hidden="1">#REF!</definedName>
    <definedName name="XRefCopy28" hidden="1">'[13]NTA - Assets'!#REF!</definedName>
    <definedName name="XRefCopy28Row" localSheetId="0" hidden="1">#REF!</definedName>
    <definedName name="XRefCopy28Row" hidden="1">#REF!</definedName>
    <definedName name="XRefCopy29" hidden="1">'[13]BS '!#REF!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'[13]BS '!#REF!</definedName>
    <definedName name="XRefCopy3" hidden="1">'[13]BS '!#REF!</definedName>
    <definedName name="XRefCopy30" localSheetId="0" hidden="1">'[13]NTA - Assets'!#REF!</definedName>
    <definedName name="XRefCopy30" hidden="1">'[13]NTA - Assets'!#REF!</definedName>
    <definedName name="XRefCopy30Row" localSheetId="0" hidden="1">#REF!</definedName>
    <definedName name="XRefCopy30Row" hidden="1">#REF!</definedName>
    <definedName name="XRefCopy31" localSheetId="0" hidden="1">'[13]BS '!#REF!</definedName>
    <definedName name="XRefCopy31" hidden="1">'[13]BS '!#REF!</definedName>
    <definedName name="XRefCopy31Row" localSheetId="0" hidden="1">#REF!</definedName>
    <definedName name="XRefCopy31Row" hidden="1">#REF!</definedName>
    <definedName name="XRefCopy32Row" localSheetId="0" hidden="1">#REF!</definedName>
    <definedName name="XRefCopy32Row" hidden="1">#REF!</definedName>
    <definedName name="XRefCopy33" localSheetId="0" hidden="1">'[13]NTA - Assets'!#REF!</definedName>
    <definedName name="XRefCopy33" hidden="1">'[13]NTA - Assets'!#REF!</definedName>
    <definedName name="XRefCopy33Row" localSheetId="0" hidden="1">#REF!</definedName>
    <definedName name="XRefCopy33Row" hidden="1">#REF!</definedName>
    <definedName name="XRefCopy34" localSheetId="0" hidden="1">'[13]NTA - Assets'!#REF!</definedName>
    <definedName name="XRefCopy34" hidden="1">'[13]NTA - Assets'!#REF!</definedName>
    <definedName name="XRefCopy34Row" localSheetId="0" hidden="1">#REF!</definedName>
    <definedName name="XRefCopy34Row" hidden="1">#REF!</definedName>
    <definedName name="XRefCopy35" localSheetId="0" hidden="1">'[13]NTA - Assets'!#REF!</definedName>
    <definedName name="XRefCopy35" hidden="1">'[13]NTA - Assets'!#REF!</definedName>
    <definedName name="XRefCopy35Row" localSheetId="0" hidden="1">#REF!</definedName>
    <definedName name="XRefCopy35Row" hidden="1">#REF!</definedName>
    <definedName name="XRefCopy36" localSheetId="0" hidden="1">'[13]NTA - Assets'!#REF!</definedName>
    <definedName name="XRefCopy36" hidden="1">'[13]NTA - Assets'!#REF!</definedName>
    <definedName name="XRefCopy36Row" localSheetId="0" hidden="1">#REF!</definedName>
    <definedName name="XRefCopy36Row" hidden="1">#REF!</definedName>
    <definedName name="XRefCopy37" hidden="1">'[13]BS '!#REF!</definedName>
    <definedName name="XRefCopy37Row" localSheetId="0" hidden="1">#REF!</definedName>
    <definedName name="XRefCopy37Row" hidden="1">#REF!</definedName>
    <definedName name="XRefCopy38" hidden="1">'[13]NTA - Assets'!#REF!</definedName>
    <definedName name="XRefCopy38Row" localSheetId="0" hidden="1">#REF!</definedName>
    <definedName name="XRefCopy38Row" hidden="1">#REF!</definedName>
    <definedName name="XRefCopy39" hidden="1">'[13]BS '!#REF!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'[13]BS '!#REF!</definedName>
    <definedName name="XRefCopy4" hidden="1">'[13]BS '!#REF!</definedName>
    <definedName name="XRefCopy40" localSheetId="0" hidden="1">'[13]NTA - Assets'!#REF!</definedName>
    <definedName name="XRefCopy40" hidden="1">'[13]NTA - Assets'!#REF!</definedName>
    <definedName name="XRefCopy40Row" localSheetId="0" hidden="1">#REF!</definedName>
    <definedName name="XRefCopy40Row" hidden="1">#REF!</definedName>
    <definedName name="XRefCopy41" localSheetId="0" hidden="1">'[13]BS '!#REF!</definedName>
    <definedName name="XRefCopy41" hidden="1">'[13]BS '!#REF!</definedName>
    <definedName name="XRefCopy42" localSheetId="0" hidden="1">'[13]BS '!#REF!</definedName>
    <definedName name="XRefCopy42" hidden="1">'[13]BS '!#REF!</definedName>
    <definedName name="XRefCopy42Row" localSheetId="0" hidden="1">#REF!</definedName>
    <definedName name="XRefCopy42Row" hidden="1">#REF!</definedName>
    <definedName name="XRefCopy43" localSheetId="0" hidden="1">'[13]NTA - Assets'!#REF!</definedName>
    <definedName name="XRefCopy43" hidden="1">'[13]NTA - Assets'!#REF!</definedName>
    <definedName name="XRefCopy43Row" localSheetId="0" hidden="1">#REF!</definedName>
    <definedName name="XRefCopy43Row" hidden="1">#REF!</definedName>
    <definedName name="XRefCopy44" localSheetId="0" hidden="1">'[13]BS '!#REF!</definedName>
    <definedName name="XRefCopy44" hidden="1">'[13]BS '!#REF!</definedName>
    <definedName name="XRefCopy44Row" localSheetId="0" hidden="1">#REF!</definedName>
    <definedName name="XRefCopy44Row" hidden="1">#REF!</definedName>
    <definedName name="XRefCopy45" localSheetId="0" hidden="1">'[13]NTA - Assets'!#REF!</definedName>
    <definedName name="XRefCopy45" hidden="1">'[13]NTA - Assets'!#REF!</definedName>
    <definedName name="XRefCopy45Row" localSheetId="0" hidden="1">#REF!</definedName>
    <definedName name="XRefCopy45Row" hidden="1">#REF!</definedName>
    <definedName name="XRefCopy47" localSheetId="0" hidden="1">'[13]NTA - Assets'!#REF!</definedName>
    <definedName name="XRefCopy47" hidden="1">'[13]NTA - Assets'!#REF!</definedName>
    <definedName name="XRefCopy5" localSheetId="0" hidden="1">'[13]BS '!#REF!</definedName>
    <definedName name="XRefCopy5" hidden="1">'[13]BS '!#REF!</definedName>
    <definedName name="XRefCopy55" localSheetId="0" hidden="1">'[13]NTA - Assets'!#REF!</definedName>
    <definedName name="XRefCopy55" hidden="1">'[13]NTA - Assets'!#REF!</definedName>
    <definedName name="XRefCopy55Row" localSheetId="0" hidden="1">#REF!</definedName>
    <definedName name="XRefCopy55Row" hidden="1">#REF!</definedName>
    <definedName name="XRefCopy56" localSheetId="0" hidden="1">'[13]NTA - Assets'!#REF!</definedName>
    <definedName name="XRefCopy56" hidden="1">'[13]NTA - Assets'!#REF!</definedName>
    <definedName name="XRefCopy56Row" localSheetId="0" hidden="1">#REF!</definedName>
    <definedName name="XRefCopy56Row" hidden="1">#REF!</definedName>
    <definedName name="XRefCopy57" localSheetId="0" hidden="1">'[13]BS '!#REF!</definedName>
    <definedName name="XRefCopy57" hidden="1">'[13]BS '!#REF!</definedName>
    <definedName name="XRefCopy57Row" localSheetId="0" hidden="1">#REF!</definedName>
    <definedName name="XRefCopy57Row" hidden="1">#REF!</definedName>
    <definedName name="XRefCopy58" hidden="1">'[13]NTA - Assets'!#REF!</definedName>
    <definedName name="XRefCopy58Row" localSheetId="0" hidden="1">#REF!</definedName>
    <definedName name="XRefCopy58Row" hidden="1">#REF!</definedName>
    <definedName name="XRefCopy59" hidden="1">'[13]BS '!#REF!</definedName>
    <definedName name="XRefCopy59Row" localSheetId="0" hidden="1">#REF!</definedName>
    <definedName name="XRefCopy59Row" hidden="1">#REF!</definedName>
    <definedName name="XRefCopy5Row" localSheetId="0" hidden="1">#REF!</definedName>
    <definedName name="XRefCopy5Row" hidden="1">#REF!</definedName>
    <definedName name="XRefCopy60" localSheetId="0" hidden="1">'[13]NTA - Assets'!#REF!</definedName>
    <definedName name="XRefCopy60" hidden="1">'[13]NTA - Assets'!#REF!</definedName>
    <definedName name="XRefCopy60Row" localSheetId="0" hidden="1">#REF!</definedName>
    <definedName name="XRefCopy60Row" hidden="1">#REF!</definedName>
    <definedName name="XRefCopy61" localSheetId="0" hidden="1">'[13]NTA - Assets'!#REF!</definedName>
    <definedName name="XRefCopy61" hidden="1">'[13]NTA - Assets'!#REF!</definedName>
    <definedName name="XRefCopy61Row" localSheetId="0" hidden="1">#REF!</definedName>
    <definedName name="XRefCopy61Row" hidden="1">#REF!</definedName>
    <definedName name="XRefCopy62" localSheetId="0" hidden="1">'[13]NTA - Assets'!#REF!</definedName>
    <definedName name="XRefCopy62" hidden="1">'[13]NTA - Assets'!#REF!</definedName>
    <definedName name="XRefCopy62Row" localSheetId="0" hidden="1">#REF!</definedName>
    <definedName name="XRefCopy62Row" hidden="1">#REF!</definedName>
    <definedName name="XRefCopy63" localSheetId="0" hidden="1">'[13]NTA - Assets'!#REF!</definedName>
    <definedName name="XRefCopy63" hidden="1">'[13]NTA - Assets'!#REF!</definedName>
    <definedName name="XRefCopy63Row" localSheetId="0" hidden="1">#REF!</definedName>
    <definedName name="XRefCopy63Row" hidden="1">#REF!</definedName>
    <definedName name="XRefCopy64Row" localSheetId="0" hidden="1">#REF!</definedName>
    <definedName name="XRefCopy64Row" hidden="1">#REF!</definedName>
    <definedName name="XRefCopy65" localSheetId="0" hidden="1">'[13]NTA - Assets'!#REF!</definedName>
    <definedName name="XRefCopy65" hidden="1">'[13]NTA - Assets'!#REF!</definedName>
    <definedName name="XRefCopy65Row" localSheetId="0" hidden="1">#REF!</definedName>
    <definedName name="XRefCopy65Row" hidden="1">#REF!</definedName>
    <definedName name="XRefCopy66" localSheetId="0" hidden="1">'[13]BS '!#REF!</definedName>
    <definedName name="XRefCopy66" hidden="1">'[13]BS '!#REF!</definedName>
    <definedName name="XRefCopy66Row" localSheetId="0" hidden="1">#REF!</definedName>
    <definedName name="XRefCopy66Row" hidden="1">#REF!</definedName>
    <definedName name="XRefCopy67Row" localSheetId="0" hidden="1">#REF!</definedName>
    <definedName name="XRefCopy67Row" hidden="1">#REF!</definedName>
    <definedName name="XRefCopy68Row" localSheetId="0" hidden="1">#REF!</definedName>
    <definedName name="XRefCopy68Row" hidden="1">#REF!</definedName>
    <definedName name="XRefCopy69" localSheetId="0" hidden="1">'[13]NTA - Assets'!#REF!</definedName>
    <definedName name="XRefCopy69" hidden="1">'[13]NTA - Assets'!#REF!</definedName>
    <definedName name="XRefCopy69Row" localSheetId="0" hidden="1">#REF!</definedName>
    <definedName name="XRefCopy69Row" hidden="1">#REF!</definedName>
    <definedName name="XRefCopy70" localSheetId="0" hidden="1">'[13]BS '!#REF!</definedName>
    <definedName name="XRefCopy70" hidden="1">'[13]BS '!#REF!</definedName>
    <definedName name="XRefCopy70Row" localSheetId="0" hidden="1">#REF!</definedName>
    <definedName name="XRefCopy70Row" hidden="1">#REF!</definedName>
    <definedName name="XRefCopy71Row" localSheetId="0" hidden="1">#REF!</definedName>
    <definedName name="XRefCopy71Row" hidden="1">#REF!</definedName>
    <definedName name="XRefCopy72Row" localSheetId="0" hidden="1">#REF!</definedName>
    <definedName name="XRefCopy72Row" hidden="1">#REF!</definedName>
    <definedName name="XRefCopy73" localSheetId="0" hidden="1">'[13]NTA - Assets'!#REF!</definedName>
    <definedName name="XRefCopy73" hidden="1">'[13]NTA - Assets'!#REF!</definedName>
    <definedName name="XRefCopy73Row" localSheetId="0" hidden="1">#REF!</definedName>
    <definedName name="XRefCopy73Row" hidden="1">#REF!</definedName>
    <definedName name="XRefCopy74" localSheetId="0" hidden="1">'[13]BS '!#REF!</definedName>
    <definedName name="XRefCopy74" hidden="1">'[13]BS '!#REF!</definedName>
    <definedName name="XRefCopy74Row" localSheetId="0" hidden="1">#REF!</definedName>
    <definedName name="XRefCopy74Row" hidden="1">#REF!</definedName>
    <definedName name="XRefCopy75Row" localSheetId="0" hidden="1">#REF!</definedName>
    <definedName name="XRefCopy75Row" hidden="1">#REF!</definedName>
    <definedName name="XRefCopy76" localSheetId="0" hidden="1">'[13]BS '!#REF!</definedName>
    <definedName name="XRefCopy76" hidden="1">'[13]BS '!#REF!</definedName>
    <definedName name="XRefCopy76Row" localSheetId="0" hidden="1">#REF!</definedName>
    <definedName name="XRefCopy76Row" hidden="1">#REF!</definedName>
    <definedName name="XRefCopy77" localSheetId="0" hidden="1">'[13]NTA - Assets'!#REF!</definedName>
    <definedName name="XRefCopy77" hidden="1">'[13]NTA - Assets'!#REF!</definedName>
    <definedName name="XRefCopy77Row" localSheetId="0" hidden="1">#REF!</definedName>
    <definedName name="XRefCopy77Row" hidden="1">#REF!</definedName>
    <definedName name="XRefCopy78" localSheetId="0" hidden="1">'[13]BS '!#REF!</definedName>
    <definedName name="XRefCopy78" hidden="1">'[13]BS '!#REF!</definedName>
    <definedName name="XRefCopy78Row" localSheetId="0" hidden="1">#REF!</definedName>
    <definedName name="XRefCopy78Row" hidden="1">#REF!</definedName>
    <definedName name="XRefCopy79" localSheetId="0" hidden="1">'[13]NTA - Assets'!#REF!</definedName>
    <definedName name="XRefCopy79" hidden="1">'[13]NTA - Assets'!#REF!</definedName>
    <definedName name="XRefCopy79Row" localSheetId="0" hidden="1">#REF!</definedName>
    <definedName name="XRefCopy79Row" hidden="1">#REF!</definedName>
    <definedName name="XRefCopy80" hidden="1">'[13]BS '!#REF!</definedName>
    <definedName name="XRefCopy80Row" localSheetId="0" hidden="1">#REF!</definedName>
    <definedName name="XRefCopy80Row" hidden="1">#REF!</definedName>
    <definedName name="XRefCopy81" hidden="1">'[13]NTA - Assets'!#REF!</definedName>
    <definedName name="XRefCopy81Row" localSheetId="0" hidden="1">#REF!</definedName>
    <definedName name="XRefCopy81Row" hidden="1">#REF!</definedName>
    <definedName name="XRefCopy82" hidden="1">'[13]BS '!#REF!</definedName>
    <definedName name="XRefCopy82Row" localSheetId="0" hidden="1">#REF!</definedName>
    <definedName name="XRefCopy82Row" hidden="1">#REF!</definedName>
    <definedName name="XRefCopy83" hidden="1">'[13]BS '!#REF!</definedName>
    <definedName name="XRefCopy83Row" localSheetId="0" hidden="1">#REF!</definedName>
    <definedName name="XRefCopy83Row" hidden="1">#REF!</definedName>
    <definedName name="XRefCopy84" hidden="1">'[13]BS '!#REF!</definedName>
    <definedName name="XRefCopy84Row" localSheetId="0" hidden="1">#REF!</definedName>
    <definedName name="XRefCopy84Row" hidden="1">#REF!</definedName>
    <definedName name="XRefCopy85" hidden="1">'[13]NTA - Assets'!#REF!</definedName>
    <definedName name="XRefCopy85Row" localSheetId="0" hidden="1">#REF!</definedName>
    <definedName name="XRefCopy85Row" hidden="1">#REF!</definedName>
    <definedName name="XRefCopy86" hidden="1">'[13]BS '!#REF!</definedName>
    <definedName name="XRefCopy86Row" localSheetId="0" hidden="1">#REF!</definedName>
    <definedName name="XRefCopy86Row" hidden="1">#REF!</definedName>
    <definedName name="XRefCopy87" hidden="1">'[13]NTA - Assets'!#REF!</definedName>
    <definedName name="XRefCopy87Row" localSheetId="0" hidden="1">#REF!</definedName>
    <definedName name="XRefCopy87Row" hidden="1">#REF!</definedName>
    <definedName name="XRefCopy88" hidden="1">'[13]BS '!#REF!</definedName>
    <definedName name="XRefCopy88Row" localSheetId="0" hidden="1">#REF!</definedName>
    <definedName name="XRefCopy88Row" hidden="1">#REF!</definedName>
    <definedName name="XRefCopy89" hidden="1">'[13]NTA - Assets'!#REF!</definedName>
    <definedName name="XRefCopy89Row" localSheetId="0" hidden="1">#REF!</definedName>
    <definedName name="XRefCopy89Row" hidden="1">#REF!</definedName>
    <definedName name="XRefCopy9" hidden="1">'[13]BS '!#REF!</definedName>
    <definedName name="XRefCopy90" hidden="1">'[13]BS '!#REF!</definedName>
    <definedName name="XRefCopy90Row" localSheetId="0" hidden="1">#REF!</definedName>
    <definedName name="XRefCopy90Row" hidden="1">#REF!</definedName>
    <definedName name="XRefCopy91" hidden="1">'[13]NTA - Assets'!#REF!</definedName>
    <definedName name="XRefCopy91Row" localSheetId="0" hidden="1">#REF!</definedName>
    <definedName name="XRefCopy91Row" hidden="1">#REF!</definedName>
    <definedName name="XRefCopy92" hidden="1">'[13]BS '!#REF!</definedName>
    <definedName name="XRefCopy92Row" localSheetId="0" hidden="1">#REF!</definedName>
    <definedName name="XRefCopy92Row" hidden="1">#REF!</definedName>
    <definedName name="XRefCopy93" hidden="1">'[13]NTA - Liabilities, Equities'!#REF!</definedName>
    <definedName name="XRefCopy93Row" localSheetId="0" hidden="1">#REF!</definedName>
    <definedName name="XRefCopy93Row" hidden="1">#REF!</definedName>
    <definedName name="XRefCopy94" hidden="1">'[13]BS '!#REF!</definedName>
    <definedName name="XRefCopy94Row" localSheetId="0" hidden="1">#REF!</definedName>
    <definedName name="XRefCopy94Row" hidden="1">#REF!</definedName>
    <definedName name="XRefCopy95" hidden="1">'[13]NTA - Liabilities, Equities'!#REF!</definedName>
    <definedName name="XRefCopy95Row" localSheetId="0" hidden="1">#REF!</definedName>
    <definedName name="XRefCopy95Row" hidden="1">#REF!</definedName>
    <definedName name="XRefCopy96" hidden="1">'[13]BS '!#REF!</definedName>
    <definedName name="XRefCopy96Row" localSheetId="0" hidden="1">#REF!</definedName>
    <definedName name="XRefCopy96Row" hidden="1">#REF!</definedName>
    <definedName name="XRefCopy97" hidden="1">'[13]NTA - Liabilities, Equities'!#REF!</definedName>
    <definedName name="XRefCopy97Row" localSheetId="0" hidden="1">#REF!</definedName>
    <definedName name="XRefCopy97Row" hidden="1">#REF!</definedName>
    <definedName name="XRefCopy98" hidden="1">'[13]BS '!#REF!</definedName>
    <definedName name="XRefCopy98Row" localSheetId="0" hidden="1">#REF!</definedName>
    <definedName name="XRefCopy98Row" hidden="1">#REF!</definedName>
    <definedName name="XRefCopy99" hidden="1">'[13]NTA - Liabilities, Equities'!#REF!</definedName>
    <definedName name="XRefCopy99Row" localSheetId="0" hidden="1">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localSheetId="0" hidden="1">#REF!</definedName>
    <definedName name="XRefPaste100Row" hidden="1">#REF!</definedName>
    <definedName name="XRefPaste101" hidden="1">'[13]NTA - Liabilities, Equities'!#REF!</definedName>
    <definedName name="XRefPaste101Row" localSheetId="0" hidden="1">#REF!</definedName>
    <definedName name="XRefPaste101Row" hidden="1">#REF!</definedName>
    <definedName name="XRefPaste102" hidden="1">'[13]BS '!#REF!</definedName>
    <definedName name="XRefPaste102Row" localSheetId="0" hidden="1">#REF!</definedName>
    <definedName name="XRefPaste102Row" hidden="1">#REF!</definedName>
    <definedName name="XRefPaste103" hidden="1">'[13]NTA - Liabilities, Equities'!#REF!</definedName>
    <definedName name="XRefPaste103Row" localSheetId="0" hidden="1">#REF!</definedName>
    <definedName name="XRefPaste103Row" hidden="1">#REF!</definedName>
    <definedName name="XRefPaste104" hidden="1">'[13]BS '!#REF!</definedName>
    <definedName name="XRefPaste104Row" localSheetId="0" hidden="1">#REF!</definedName>
    <definedName name="XRefPaste104Row" hidden="1">#REF!</definedName>
    <definedName name="XRefPaste105" hidden="1">'[13]NTA - Liabilities, Equities'!#REF!</definedName>
    <definedName name="XRefPaste105Row" localSheetId="0" hidden="1">#REF!</definedName>
    <definedName name="XRefPaste105Row" hidden="1">#REF!</definedName>
    <definedName name="XRefPaste106" hidden="1">'[13]BS '!#REF!</definedName>
    <definedName name="XRefPaste106Row" localSheetId="0" hidden="1">#REF!</definedName>
    <definedName name="XRefPaste106Row" hidden="1">#REF!</definedName>
    <definedName name="XRefPaste107" hidden="1">'[13]BS '!#REF!</definedName>
    <definedName name="XRefPaste107Row" localSheetId="0" hidden="1">#REF!</definedName>
    <definedName name="XRefPaste107Row" hidden="1">#REF!</definedName>
    <definedName name="XRefPaste108" hidden="1">'[13]NTA - Liabilities, Equities'!#REF!</definedName>
    <definedName name="XRefPaste108Row" localSheetId="0" hidden="1">#REF!</definedName>
    <definedName name="XRefPaste108Row" hidden="1">#REF!</definedName>
    <definedName name="XRefPaste109" hidden="1">'[13]BS '!#REF!</definedName>
    <definedName name="XRefPaste109Row" localSheetId="0" hidden="1">#REF!</definedName>
    <definedName name="XRefPaste109Row" hidden="1">#REF!</definedName>
    <definedName name="XRefPaste110" hidden="1">'[13]NTA - Liabilities, Equities'!#REF!</definedName>
    <definedName name="XRefPaste110Row" localSheetId="0" hidden="1">#REF!</definedName>
    <definedName name="XRefPaste110Row" hidden="1">#REF!</definedName>
    <definedName name="XRefPaste111" hidden="1">'[13]NTA - Assets'!#REF!</definedName>
    <definedName name="XRefPaste111Row" localSheetId="0" hidden="1">#REF!</definedName>
    <definedName name="XRefPaste111Row" hidden="1">#REF!</definedName>
    <definedName name="XRefPaste112" hidden="1">'[13]BS '!#REF!</definedName>
    <definedName name="XRefPaste112Row" localSheetId="0" hidden="1">#REF!</definedName>
    <definedName name="XRefPaste112Row" hidden="1">#REF!</definedName>
    <definedName name="XRefPaste113" hidden="1">'[13]NTA - Assets'!#REF!</definedName>
    <definedName name="XRefPaste113Row" localSheetId="0" hidden="1">#REF!</definedName>
    <definedName name="XRefPaste113Row" hidden="1">#REF!</definedName>
    <definedName name="XRefPaste114" hidden="1">'[13]BS '!#REF!</definedName>
    <definedName name="XRefPaste114Row" localSheetId="0" hidden="1">#REF!</definedName>
    <definedName name="XRefPaste114Row" hidden="1">#REF!</definedName>
    <definedName name="XRefPaste115" hidden="1">'[13]NTA - Assets'!#REF!</definedName>
    <definedName name="XRefPaste115Row" localSheetId="0" hidden="1">#REF!</definedName>
    <definedName name="XRefPaste115Row" hidden="1">#REF!</definedName>
    <definedName name="XRefPaste116" hidden="1">'[13]BS '!#REF!</definedName>
    <definedName name="XRefPaste116Row" localSheetId="0" hidden="1">#REF!</definedName>
    <definedName name="XRefPaste116Row" hidden="1">#REF!</definedName>
    <definedName name="XRefPaste117" hidden="1">'[13]NTA - Assets'!#REF!</definedName>
    <definedName name="XRefPaste117Row" localSheetId="0" hidden="1">#REF!</definedName>
    <definedName name="XRefPaste117Row" hidden="1">#REF!</definedName>
    <definedName name="XRefPaste118" hidden="1">'[13]BS '!#REF!</definedName>
    <definedName name="XRefPaste118Row" localSheetId="0" hidden="1">#REF!</definedName>
    <definedName name="XRefPaste118Row" hidden="1">#REF!</definedName>
    <definedName name="XRefPaste119" hidden="1">'[13]BS '!#REF!</definedName>
    <definedName name="XRefPaste119Row" localSheetId="0" hidden="1">#REF!</definedName>
    <definedName name="XRefPaste119Row" hidden="1">#REF!</definedName>
    <definedName name="XRefPaste120" hidden="1">'[13]NTA - Liabilities, Equities'!#REF!</definedName>
    <definedName name="XRefPaste120Row" localSheetId="0" hidden="1">#REF!</definedName>
    <definedName name="XRefPaste120Row" hidden="1">#REF!</definedName>
    <definedName name="XRefPaste121" hidden="1">'[13]BS '!#REF!</definedName>
    <definedName name="XRefPaste121Row" localSheetId="0" hidden="1">#REF!</definedName>
    <definedName name="XRefPaste121Row" hidden="1">#REF!</definedName>
    <definedName name="XRefPaste122Row" localSheetId="0" hidden="1">#REF!</definedName>
    <definedName name="XRefPaste122Row" hidden="1">#REF!</definedName>
    <definedName name="XRefPaste123" localSheetId="0" hidden="1">'[13]NTA - Liabilities, Equities'!#REF!</definedName>
    <definedName name="XRefPaste123" hidden="1">'[13]NTA - Liabilities, Equities'!#REF!</definedName>
    <definedName name="XRefPaste123Row" localSheetId="0" hidden="1">#REF!</definedName>
    <definedName name="XRefPaste123Row" hidden="1">#REF!</definedName>
    <definedName name="XRefPaste124" localSheetId="0" hidden="1">'[13]BS '!#REF!</definedName>
    <definedName name="XRefPaste124" hidden="1">'[13]BS '!#REF!</definedName>
    <definedName name="XRefPaste124Row" localSheetId="0" hidden="1">#REF!</definedName>
    <definedName name="XRefPaste124Row" hidden="1">#REF!</definedName>
    <definedName name="XRefPaste125" localSheetId="0" hidden="1">'[13]NTA - Liabilities, Equities'!#REF!</definedName>
    <definedName name="XRefPaste125" hidden="1">'[13]NTA - Liabilities, Equities'!#REF!</definedName>
    <definedName name="XRefPaste125Row" localSheetId="0" hidden="1">#REF!</definedName>
    <definedName name="XRefPaste125Row" hidden="1">#REF!</definedName>
    <definedName name="XRefPaste126" localSheetId="0" hidden="1">'[13]BS '!#REF!</definedName>
    <definedName name="XRefPaste126" hidden="1">'[13]BS '!#REF!</definedName>
    <definedName name="XRefPaste126Row" localSheetId="0" hidden="1">#REF!</definedName>
    <definedName name="XRefPaste126Row" hidden="1">#REF!</definedName>
    <definedName name="XRefPaste127" hidden="1">'[13]P&amp;L'!#REF!</definedName>
    <definedName name="XRefPaste127Row" localSheetId="0" hidden="1">#REF!</definedName>
    <definedName name="XRefPaste127Row" hidden="1">#REF!</definedName>
    <definedName name="XRefPaste138Row" localSheetId="0" hidden="1">#REF!</definedName>
    <definedName name="XRefPaste138Row" hidden="1">#REF!</definedName>
    <definedName name="XRefPaste139" localSheetId="0" hidden="1">'[13]P&amp;L'!#REF!</definedName>
    <definedName name="XRefPaste139" hidden="1">'[13]P&amp;L'!#REF!</definedName>
    <definedName name="XRefPaste139Row" localSheetId="0" hidden="1">#REF!</definedName>
    <definedName name="XRefPaste139Row" hidden="1">#REF!</definedName>
    <definedName name="XRefPaste13Row" localSheetId="0" hidden="1">#REF!</definedName>
    <definedName name="XRefPaste13Row" hidden="1">#REF!</definedName>
    <definedName name="XRefPaste14" localSheetId="0" hidden="1">'[13]NTA - Assets'!#REF!</definedName>
    <definedName name="XRefPaste14" hidden="1">'[13]NTA - Assets'!#REF!</definedName>
    <definedName name="XRefPaste140" localSheetId="0" hidden="1">'[13]NTA - P&amp;L'!#REF!</definedName>
    <definedName name="XRefPaste140" hidden="1">'[13]NTA - P&amp;L'!#REF!</definedName>
    <definedName name="XRefPaste140Row" localSheetId="0" hidden="1">#REF!</definedName>
    <definedName name="XRefPaste140Row" hidden="1">#REF!</definedName>
    <definedName name="XRefPaste141" localSheetId="0" hidden="1">'[13]NTA - P&amp;L'!#REF!</definedName>
    <definedName name="XRefPaste141" hidden="1">'[13]NTA - P&amp;L'!#REF!</definedName>
    <definedName name="XRefPaste141Row" localSheetId="0" hidden="1">#REF!</definedName>
    <definedName name="XRefPaste141Row" hidden="1">#REF!</definedName>
    <definedName name="XRefPaste142" localSheetId="0" hidden="1">'[13]NTA - P&amp;L'!#REF!</definedName>
    <definedName name="XRefPaste142" hidden="1">'[13]NTA - P&amp;L'!#REF!</definedName>
    <definedName name="XRefPaste142Row" localSheetId="0" hidden="1">#REF!</definedName>
    <definedName name="XRefPaste142Row" hidden="1">#REF!</definedName>
    <definedName name="XRefPaste143" localSheetId="0" hidden="1">'[13]NTA - P&amp;L'!#REF!</definedName>
    <definedName name="XRefPaste143" hidden="1">'[13]NTA - P&amp;L'!#REF!</definedName>
    <definedName name="XRefPaste143Row" localSheetId="0" hidden="1">#REF!</definedName>
    <definedName name="XRefPaste143Row" hidden="1">#REF!</definedName>
    <definedName name="XRefPaste144" localSheetId="0" hidden="1">'[13]P&amp;L'!#REF!</definedName>
    <definedName name="XRefPaste144" hidden="1">'[13]P&amp;L'!#REF!</definedName>
    <definedName name="XRefPaste144Row" localSheetId="0" hidden="1">#REF!</definedName>
    <definedName name="XRefPaste144Row" hidden="1">#REF!</definedName>
    <definedName name="XRefPaste145" hidden="1">'[13]BS '!#REF!</definedName>
    <definedName name="XRefPaste145Row" localSheetId="0" hidden="1">#REF!</definedName>
    <definedName name="XRefPaste145Row" hidden="1">#REF!</definedName>
    <definedName name="XRefPaste146" hidden="1">'[13]NTA - P&amp;L'!#REF!</definedName>
    <definedName name="XRefPaste146Row" localSheetId="0" hidden="1">#REF!</definedName>
    <definedName name="XRefPaste146Row" hidden="1">#REF!</definedName>
    <definedName name="XRefPaste147" hidden="1">'[13]NTA - P&amp;L'!#REF!</definedName>
    <definedName name="XRefPaste147Row" localSheetId="0" hidden="1">#REF!</definedName>
    <definedName name="XRefPaste147Row" hidden="1">#REF!</definedName>
    <definedName name="XRefPaste148" hidden="1">'[13]NTA - P&amp;L'!#REF!</definedName>
    <definedName name="XRefPaste148Row" localSheetId="0" hidden="1">#REF!</definedName>
    <definedName name="XRefPaste148Row" hidden="1">#REF!</definedName>
    <definedName name="XRefPaste14Row" localSheetId="0" hidden="1">#REF!</definedName>
    <definedName name="XRefPaste14Row" hidden="1">#REF!</definedName>
    <definedName name="XRefPaste15" localSheetId="0" hidden="1">'[13]NTA - Assets'!#REF!</definedName>
    <definedName name="XRefPaste15" hidden="1">'[13]NTA - Assets'!#REF!</definedName>
    <definedName name="XRefPaste15Row" localSheetId="0" hidden="1">#REF!</definedName>
    <definedName name="XRefPaste15Row" hidden="1">#REF!</definedName>
    <definedName name="XRefPaste16" localSheetId="0" hidden="1">'[13]NTA - Assets'!#REF!</definedName>
    <definedName name="XRefPaste16" hidden="1">'[13]NTA - Assets'!#REF!</definedName>
    <definedName name="XRefPaste16Row" localSheetId="0" hidden="1">#REF!</definedName>
    <definedName name="XRefPaste16Row" hidden="1">#REF!</definedName>
    <definedName name="XRefPaste18" localSheetId="0" hidden="1">'[13]NTA - Assets'!#REF!</definedName>
    <definedName name="XRefPaste18" hidden="1">'[13]NTA - Assets'!#REF!</definedName>
    <definedName name="XRefPaste18Row" localSheetId="0" hidden="1">#REF!</definedName>
    <definedName name="XRefPaste18Row" hidden="1">#REF!</definedName>
    <definedName name="XRefPaste19" localSheetId="0" hidden="1">'[13]BS '!#REF!</definedName>
    <definedName name="XRefPaste19" hidden="1">'[13]BS '!#REF!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'[13]NTA - Assets'!#REF!</definedName>
    <definedName name="XRefPaste2" hidden="1">'[13]NTA - Assets'!#REF!</definedName>
    <definedName name="XRefPaste20" localSheetId="0" hidden="1">'[13]NTA - Assets'!#REF!</definedName>
    <definedName name="XRefPaste20" hidden="1">'[13]NTA - Assets'!#REF!</definedName>
    <definedName name="XRefPaste20Row" localSheetId="0" hidden="1">#REF!</definedName>
    <definedName name="XRefPaste20Row" hidden="1">#REF!</definedName>
    <definedName name="XRefPaste21" localSheetId="0" hidden="1">'[13]BS '!#REF!</definedName>
    <definedName name="XRefPaste21" hidden="1">'[13]BS '!#REF!</definedName>
    <definedName name="XRefPaste21Row" localSheetId="0" hidden="1">#REF!</definedName>
    <definedName name="XRefPaste21Row" hidden="1">#REF!</definedName>
    <definedName name="XRefPaste22Row" localSheetId="0" hidden="1">#REF!</definedName>
    <definedName name="XRefPaste22Row" hidden="1">#REF!</definedName>
    <definedName name="XRefPaste23" localSheetId="0" hidden="1">'[13]NTA - Assets'!#REF!</definedName>
    <definedName name="XRefPaste23" hidden="1">'[13]NTA - Assets'!#REF!</definedName>
    <definedName name="XRefPaste23Row" localSheetId="0" hidden="1">#REF!</definedName>
    <definedName name="XRefPaste23Row" hidden="1">#REF!</definedName>
    <definedName name="XRefPaste24" localSheetId="0" hidden="1">'[13]NTA - Assets'!#REF!</definedName>
    <definedName name="XRefPaste24" hidden="1">'[13]NTA - Assets'!#REF!</definedName>
    <definedName name="XRefPaste24Row" localSheetId="0" hidden="1">#REF!</definedName>
    <definedName name="XRefPaste24Row" hidden="1">#REF!</definedName>
    <definedName name="XRefPaste25" localSheetId="0" hidden="1">'[13]NTA - Assets'!#REF!</definedName>
    <definedName name="XRefPaste25" hidden="1">'[13]NTA - Assets'!#REF!</definedName>
    <definedName name="XRefPaste25Row" localSheetId="0" hidden="1">#REF!</definedName>
    <definedName name="XRefPaste25Row" hidden="1">#REF!</definedName>
    <definedName name="XRefPaste26" localSheetId="0" hidden="1">'[13]NTA - Assets'!#REF!</definedName>
    <definedName name="XRefPaste26" hidden="1">'[13]NTA - Assets'!#REF!</definedName>
    <definedName name="XRefPaste26Row" localSheetId="0" hidden="1">#REF!</definedName>
    <definedName name="XRefPaste26Row" hidden="1">#REF!</definedName>
    <definedName name="XRefPaste27" hidden="1">'[13]BS '!#REF!</definedName>
    <definedName name="XRefPaste27Row" localSheetId="0" hidden="1">#REF!</definedName>
    <definedName name="XRefPaste27Row" hidden="1">#REF!</definedName>
    <definedName name="XRefPaste28" hidden="1">'[13]NTA - Assets'!#REF!</definedName>
    <definedName name="XRefPaste28Row" localSheetId="0" hidden="1">#REF!</definedName>
    <definedName name="XRefPaste28Row" hidden="1">#REF!</definedName>
    <definedName name="XRefPaste29" hidden="1">'[13]BS '!#REF!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" localSheetId="0" hidden="1">'[13]NTA - Assets'!#REF!</definedName>
    <definedName name="XRefPaste3" hidden="1">'[13]NTA - Assets'!#REF!</definedName>
    <definedName name="XRefPaste30" localSheetId="0" hidden="1">'[13]NTA - Assets'!#REF!</definedName>
    <definedName name="XRefPaste30" hidden="1">'[13]NTA - Assets'!#REF!</definedName>
    <definedName name="XRefPaste30Row" localSheetId="0" hidden="1">#REF!</definedName>
    <definedName name="XRefPaste30Row" hidden="1">#REF!</definedName>
    <definedName name="XRefPaste31" localSheetId="0" hidden="1">'[13]NTA - Assets'!#REF!</definedName>
    <definedName name="XRefPaste31" hidden="1">'[13]NTA - Assets'!#REF!</definedName>
    <definedName name="XRefPaste31Row" localSheetId="0" hidden="1">#REF!</definedName>
    <definedName name="XRefPaste31Row" hidden="1">#REF!</definedName>
    <definedName name="XRefPaste32" localSheetId="0" hidden="1">'[13]NTA - Assets'!#REF!</definedName>
    <definedName name="XRefPaste32" hidden="1">'[13]NTA - Assets'!#REF!</definedName>
    <definedName name="XRefPaste32Row" localSheetId="0" hidden="1">#REF!</definedName>
    <definedName name="XRefPaste32Row" hidden="1">#REF!</definedName>
    <definedName name="XRefPaste33" localSheetId="0" hidden="1">'[13]NTA - Assets'!#REF!</definedName>
    <definedName name="XRefPaste33" hidden="1">'[13]NTA - Assets'!#REF!</definedName>
    <definedName name="XRefPaste33Row" localSheetId="0" hidden="1">#REF!</definedName>
    <definedName name="XRefPaste33Row" hidden="1">#REF!</definedName>
    <definedName name="XRefPaste34" localSheetId="0" hidden="1">'[13]NTA - Assets'!#REF!</definedName>
    <definedName name="XRefPaste34" hidden="1">'[13]NTA - Assets'!#REF!</definedName>
    <definedName name="XRefPaste34Row" localSheetId="0" hidden="1">#REF!</definedName>
    <definedName name="XRefPaste34Row" hidden="1">#REF!</definedName>
    <definedName name="XRefPaste35" hidden="1">'[13]BS '!#REF!</definedName>
    <definedName name="XRefPaste35Row" localSheetId="0" hidden="1">#REF!</definedName>
    <definedName name="XRefPaste35Row" hidden="1">#REF!</definedName>
    <definedName name="XRefPaste36" hidden="1">'[13]NTA - Assets'!#REF!</definedName>
    <definedName name="XRefPaste36Row" localSheetId="0" hidden="1">#REF!</definedName>
    <definedName name="XRefPaste36Row" hidden="1">#REF!</definedName>
    <definedName name="XRefPaste37" hidden="1">'[13]BS '!#REF!</definedName>
    <definedName name="XRefPaste37Row" localSheetId="0" hidden="1">#REF!</definedName>
    <definedName name="XRefPaste37Row" hidden="1">#REF!</definedName>
    <definedName name="XRefPaste38" hidden="1">'[13]NTA - Assets'!#REF!</definedName>
    <definedName name="XRefPaste38Row" localSheetId="0" hidden="1">#REF!</definedName>
    <definedName name="XRefPaste38Row" hidden="1">#REF!</definedName>
    <definedName name="XRefPaste39" hidden="1">'[13]BS '!#REF!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0" localSheetId="0" hidden="1">'[13]NTA - Assets'!#REF!</definedName>
    <definedName name="XRefPaste40" hidden="1">'[13]NTA - Assets'!#REF!</definedName>
    <definedName name="XRefPaste40Row" localSheetId="0" hidden="1">#REF!</definedName>
    <definedName name="XRefPaste40Row" hidden="1">#REF!</definedName>
    <definedName name="XRefPaste41" localSheetId="0" hidden="1">'[13]BS '!#REF!</definedName>
    <definedName name="XRefPaste41" hidden="1">'[13]BS '!#REF!</definedName>
    <definedName name="XRefPaste41Row" localSheetId="0" hidden="1">#REF!</definedName>
    <definedName name="XRefPaste41Row" hidden="1">#REF!</definedName>
    <definedName name="XRefPaste4Row" localSheetId="0" hidden="1">#REF!</definedName>
    <definedName name="XRefPaste4Row" hidden="1">#REF!</definedName>
    <definedName name="XRefPaste50" localSheetId="0" hidden="1">'[13]NTA - Assets'!#REF!</definedName>
    <definedName name="XRefPaste50" hidden="1">'[13]NTA - Assets'!#REF!</definedName>
    <definedName name="XRefPaste50Row" localSheetId="0" hidden="1">#REF!</definedName>
    <definedName name="XRefPaste50Row" hidden="1">#REF!</definedName>
    <definedName name="XRefPaste51" localSheetId="0" hidden="1">'[13]BS '!#REF!</definedName>
    <definedName name="XRefPaste51" hidden="1">'[13]BS '!#REF!</definedName>
    <definedName name="XRefPaste51Row" localSheetId="0" hidden="1">#REF!</definedName>
    <definedName name="XRefPaste51Row" hidden="1">#REF!</definedName>
    <definedName name="XRefPaste52" localSheetId="0" hidden="1">'[13]NTA - Assets'!#REF!</definedName>
    <definedName name="XRefPaste52" hidden="1">'[13]NTA - Assets'!#REF!</definedName>
    <definedName name="XRefPaste52Row" localSheetId="0" hidden="1">#REF!</definedName>
    <definedName name="XRefPaste52Row" hidden="1">#REF!</definedName>
    <definedName name="XRefPaste53" localSheetId="0" hidden="1">'[13]BS '!#REF!</definedName>
    <definedName name="XRefPaste53" hidden="1">'[13]BS '!#REF!</definedName>
    <definedName name="XRefPaste53Row" localSheetId="0" hidden="1">#REF!</definedName>
    <definedName name="XRefPaste53Row" hidden="1">#REF!</definedName>
    <definedName name="XRefPaste54" hidden="1">'[13]NTA - Assets'!#REF!</definedName>
    <definedName name="XRefPaste54Row" localSheetId="0" hidden="1">#REF!</definedName>
    <definedName name="XRefPaste54Row" hidden="1">#REF!</definedName>
    <definedName name="XRefPaste55" hidden="1">'[13]NTA - Assets'!#REF!</definedName>
    <definedName name="XRefPaste55Row" localSheetId="0" hidden="1">#REF!</definedName>
    <definedName name="XRefPaste55Row" hidden="1">#REF!</definedName>
    <definedName name="XRefPaste56" hidden="1">'[13]NTA - Assets'!#REF!</definedName>
    <definedName name="XRefPaste56Row" localSheetId="0" hidden="1">#REF!</definedName>
    <definedName name="XRefPaste56Row" hidden="1">#REF!</definedName>
    <definedName name="XRefPaste57" hidden="1">'[13]NTA - Assets'!#REF!</definedName>
    <definedName name="XRefPaste57Row" localSheetId="0" hidden="1">#REF!</definedName>
    <definedName name="XRefPaste57Row" hidden="1">#REF!</definedName>
    <definedName name="XRefPaste58" hidden="1">'[13]NTA - Assets'!#REF!</definedName>
    <definedName name="XRefPaste58Row" localSheetId="0" hidden="1">#REF!</definedName>
    <definedName name="XRefPaste58Row" hidden="1">#REF!</definedName>
    <definedName name="XRefPaste59" hidden="1">'[13]NTA - Assets'!#REF!</definedName>
    <definedName name="XRefPaste59Row" localSheetId="0" hidden="1">#REF!</definedName>
    <definedName name="XRefPaste59Row" hidden="1">#REF!</definedName>
    <definedName name="XRefPaste60" hidden="1">'[13]BS '!#REF!</definedName>
    <definedName name="XRefPaste60Row" localSheetId="0" hidden="1">#REF!</definedName>
    <definedName name="XRefPaste60Row" hidden="1">#REF!</definedName>
    <definedName name="XRefPaste61" hidden="1">'[13]NTA - Assets'!#REF!</definedName>
    <definedName name="XRefPaste61Row" localSheetId="0" hidden="1">#REF!</definedName>
    <definedName name="XRefPaste61Row" hidden="1">#REF!</definedName>
    <definedName name="XRefPaste62" hidden="1">'[13]BS '!#REF!</definedName>
    <definedName name="XRefPaste62Row" localSheetId="0" hidden="1">#REF!</definedName>
    <definedName name="XRefPaste62Row" hidden="1">#REF!</definedName>
    <definedName name="XRefPaste63" hidden="1">'[13]NTA - Assets'!#REF!</definedName>
    <definedName name="XRefPaste63Row" localSheetId="0" hidden="1">#REF!</definedName>
    <definedName name="XRefPaste63Row" hidden="1">#REF!</definedName>
    <definedName name="XRefPaste64" hidden="1">'[13]BS '!#REF!</definedName>
    <definedName name="XRefPaste64Row" localSheetId="0" hidden="1">#REF!</definedName>
    <definedName name="XRefPaste64Row" hidden="1">#REF!</definedName>
    <definedName name="XRefPaste65" hidden="1">'[13]NTA - Assets'!#REF!</definedName>
    <definedName name="XRefPaste65Row" localSheetId="0" hidden="1">#REF!</definedName>
    <definedName name="XRefPaste65Row" hidden="1">#REF!</definedName>
    <definedName name="XRefPaste66" hidden="1">'[13]BS '!#REF!</definedName>
    <definedName name="XRefPaste66Row" localSheetId="0" hidden="1">#REF!</definedName>
    <definedName name="XRefPaste66Row" hidden="1">#REF!</definedName>
    <definedName name="XRefPaste67" hidden="1">'[13]NTA - Assets'!#REF!</definedName>
    <definedName name="XRefPaste67Row" localSheetId="0" hidden="1">#REF!</definedName>
    <definedName name="XRefPaste67Row" hidden="1">#REF!</definedName>
    <definedName name="XRefPaste68" hidden="1">'[13]BS '!#REF!</definedName>
    <definedName name="XRefPaste68Row" localSheetId="0" hidden="1">#REF!</definedName>
    <definedName name="XRefPaste68Row" hidden="1">#REF!</definedName>
    <definedName name="XRefPaste69" hidden="1">'[13]NTA - Assets'!#REF!</definedName>
    <definedName name="XRefPaste69Row" localSheetId="0" hidden="1">#REF!</definedName>
    <definedName name="XRefPaste69Row" hidden="1">#REF!</definedName>
    <definedName name="XRefPaste70" hidden="1">'[13]BS '!#REF!</definedName>
    <definedName name="XRefPaste70Row" localSheetId="0" hidden="1">#REF!</definedName>
    <definedName name="XRefPaste70Row" hidden="1">#REF!</definedName>
    <definedName name="XRefPaste71" hidden="1">'[13]NTA - Assets'!#REF!</definedName>
    <definedName name="XRefPaste71Row" localSheetId="0" hidden="1">#REF!</definedName>
    <definedName name="XRefPaste71Row" hidden="1">#REF!</definedName>
    <definedName name="XRefPaste72" hidden="1">'[13]BS '!#REF!</definedName>
    <definedName name="XRefPaste72Row" localSheetId="0" hidden="1">#REF!</definedName>
    <definedName name="XRefPaste72Row" hidden="1">#REF!</definedName>
    <definedName name="XRefPaste73" hidden="1">'[13]NTA - Assets'!#REF!</definedName>
    <definedName name="XRefPaste73Row" localSheetId="0" hidden="1">#REF!</definedName>
    <definedName name="XRefPaste73Row" hidden="1">#REF!</definedName>
    <definedName name="XRefPaste74" hidden="1">'[13]BS '!#REF!</definedName>
    <definedName name="XRefPaste74Row" localSheetId="0" hidden="1">#REF!</definedName>
    <definedName name="XRefPaste74Row" hidden="1">#REF!</definedName>
    <definedName name="XRefPaste75" hidden="1">'[13]NTA - Assets'!#REF!</definedName>
    <definedName name="XRefPaste75Row" localSheetId="0" hidden="1">#REF!</definedName>
    <definedName name="XRefPaste75Row" hidden="1">#REF!</definedName>
    <definedName name="XRefPaste76" hidden="1">'[13]BS '!#REF!</definedName>
    <definedName name="XRefPaste76Row" localSheetId="0" hidden="1">#REF!</definedName>
    <definedName name="XRefPaste76Row" hidden="1">#REF!</definedName>
    <definedName name="XRefPaste77" hidden="1">'[13]NTA - Assets'!#REF!</definedName>
    <definedName name="XRefPaste77Row" localSheetId="0" hidden="1">#REF!</definedName>
    <definedName name="XRefPaste77Row" hidden="1">#REF!</definedName>
    <definedName name="XRefPaste78" hidden="1">'[13]NTA - Assets'!#REF!</definedName>
    <definedName name="XRefPaste78Row" localSheetId="0" hidden="1">#REF!</definedName>
    <definedName name="XRefPaste78Row" hidden="1">#REF!</definedName>
    <definedName name="XRefPaste79" hidden="1">'[13]NTA - Assets'!#REF!</definedName>
    <definedName name="XRefPaste79Row" localSheetId="0" hidden="1">#REF!</definedName>
    <definedName name="XRefPaste79Row" hidden="1">#REF!</definedName>
    <definedName name="XRefPaste80" hidden="1">'[13]BS '!#REF!</definedName>
    <definedName name="XRefPaste80Row" localSheetId="0" hidden="1">#REF!</definedName>
    <definedName name="XRefPaste80Row" hidden="1">#REF!</definedName>
    <definedName name="XRefPaste81" hidden="1">'[13]NTA - Assets'!#REF!</definedName>
    <definedName name="XRefPaste81Row" localSheetId="0" hidden="1">#REF!</definedName>
    <definedName name="XRefPaste81Row" hidden="1">#REF!</definedName>
    <definedName name="XRefPaste82" hidden="1">'[13]BS '!#REF!</definedName>
    <definedName name="XRefPaste82Row" localSheetId="0" hidden="1">#REF!</definedName>
    <definedName name="XRefPaste82Row" hidden="1">#REF!</definedName>
    <definedName name="XRefPaste83" hidden="1">'[13]NTA - Assets'!#REF!</definedName>
    <definedName name="XRefPaste83Row" localSheetId="0" hidden="1">#REF!</definedName>
    <definedName name="XRefPaste83Row" hidden="1">#REF!</definedName>
    <definedName name="XRefPaste84" hidden="1">'[13]BS '!#REF!</definedName>
    <definedName name="XRefPaste84Row" localSheetId="0" hidden="1">#REF!</definedName>
    <definedName name="XRefPaste84Row" hidden="1">#REF!</definedName>
    <definedName name="XRefPaste85" hidden="1">'[13]NTA - Assets'!#REF!</definedName>
    <definedName name="XRefPaste85Row" localSheetId="0" hidden="1">#REF!</definedName>
    <definedName name="XRefPaste85Row" hidden="1">#REF!</definedName>
    <definedName name="XRefPaste86" hidden="1">'[13]BS '!#REF!</definedName>
    <definedName name="XRefPaste86Row" localSheetId="0" hidden="1">#REF!</definedName>
    <definedName name="XRefPaste86Row" hidden="1">#REF!</definedName>
    <definedName name="XRefPaste87" hidden="1">'[13]NTA - Liabilities, Equities'!#REF!</definedName>
    <definedName name="XRefPaste87Row" localSheetId="0" hidden="1">#REF!</definedName>
    <definedName name="XRefPaste87Row" hidden="1">#REF!</definedName>
    <definedName name="XRefPaste88" hidden="1">'[13]BS '!#REF!</definedName>
    <definedName name="XRefPaste88Row" localSheetId="0" hidden="1">#REF!</definedName>
    <definedName name="XRefPaste88Row" hidden="1">#REF!</definedName>
    <definedName name="XRefPaste89" hidden="1">'[13]NTA - Liabilities, Equities'!#REF!</definedName>
    <definedName name="XRefPaste89Row" localSheetId="0" hidden="1">#REF!</definedName>
    <definedName name="XRefPaste89Row" hidden="1">#REF!</definedName>
    <definedName name="XRefPaste90" hidden="1">'[13]BS '!#REF!</definedName>
    <definedName name="XRefPaste90Row" localSheetId="0" hidden="1">#REF!</definedName>
    <definedName name="XRefPaste90Row" hidden="1">#REF!</definedName>
    <definedName name="XRefPaste91Row" localSheetId="0" hidden="1">#REF!</definedName>
    <definedName name="XRefPaste91Row" hidden="1">#REF!</definedName>
    <definedName name="XRefPaste92" localSheetId="0" hidden="1">'[13]BS '!#REF!</definedName>
    <definedName name="XRefPaste92" hidden="1">'[13]BS '!#REF!</definedName>
    <definedName name="XRefPaste92Row" localSheetId="0" hidden="1">#REF!</definedName>
    <definedName name="XRefPaste92Row" hidden="1">#REF!</definedName>
    <definedName name="XRefPaste93" localSheetId="0" hidden="1">'[13]NTA - Liabilities, Equities'!#REF!</definedName>
    <definedName name="XRefPaste93" hidden="1">'[13]NTA - Liabilities, Equities'!#REF!</definedName>
    <definedName name="XRefPaste93Row" localSheetId="0" hidden="1">#REF!</definedName>
    <definedName name="XRefPaste93Row" hidden="1">#REF!</definedName>
    <definedName name="XRefPaste94Row" localSheetId="0" hidden="1">#REF!</definedName>
    <definedName name="XRefPaste94Row" hidden="1">#REF!</definedName>
    <definedName name="XRefPaste95" localSheetId="0" hidden="1">'[13]NTA - Liabilities, Equities'!#REF!</definedName>
    <definedName name="XRefPaste95" hidden="1">'[13]NTA - Liabilities, Equities'!#REF!</definedName>
    <definedName name="XRefPaste95Row" localSheetId="0" hidden="1">#REF!</definedName>
    <definedName name="XRefPaste95Row" hidden="1">#REF!</definedName>
    <definedName name="XRefPaste96" localSheetId="0" hidden="1">'[13]BS '!#REF!</definedName>
    <definedName name="XRefPaste96" hidden="1">'[13]BS '!#REF!</definedName>
    <definedName name="XRefPaste96Row" localSheetId="0" hidden="1">#REF!</definedName>
    <definedName name="XRefPaste96Row" hidden="1">#REF!</definedName>
    <definedName name="XRefPaste97" localSheetId="0" hidden="1">'[13]NTA - Liabilities, Equities'!#REF!</definedName>
    <definedName name="XRefPaste97" hidden="1">'[13]NTA - Liabilities, Equities'!#REF!</definedName>
    <definedName name="XRefPaste97Row" localSheetId="0" hidden="1">#REF!</definedName>
    <definedName name="XRefPaste97Row" hidden="1">#REF!</definedName>
    <definedName name="XRefPaste98" localSheetId="0" hidden="1">'[13]BS '!#REF!</definedName>
    <definedName name="XRefPaste98" hidden="1">'[13]BS '!#REF!</definedName>
    <definedName name="XRefPaste98Row" localSheetId="0" hidden="1">#REF!</definedName>
    <definedName name="XRefPaste98Row" hidden="1">#REF!</definedName>
    <definedName name="XRefPaste99" hidden="1">'[13]NTA - Liabilities, Equities'!#REF!</definedName>
    <definedName name="XRefPaste99Row" localSheetId="0" hidden="1">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0" hidden="1">{#N/A,#N/A,FALSE,"COVER1.XLS ";#N/A,#N/A,FALSE,"RACT1.XLS";#N/A,#N/A,FALSE,"RACT2.XLS";#N/A,#N/A,FALSE,"ECCMP";#N/A,#N/A,FALSE,"WELDER.XLS"}</definedName>
    <definedName name="yy" localSheetId="5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0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localSheetId="5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0" hidden="1">{#N/A,#N/A,FALSE,"17MAY";#N/A,#N/A,FALSE,"24MAY"}</definedName>
    <definedName name="เ" localSheetId="5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localSheetId="5" hidden="1">{"'Eng (page2)'!$A$1:$D$52"}</definedName>
    <definedName name="เงินเดือน" hidden="1">{"'Eng (page2)'!$A$1:$D$52"}</definedName>
    <definedName name="เด้" localSheetId="0" hidden="1">{#N/A,#N/A,TRUE,"SUM";#N/A,#N/A,TRUE,"EE";#N/A,#N/A,TRUE,"AC";#N/A,#N/A,TRUE,"SN"}</definedName>
    <definedName name="เด้" localSheetId="5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localSheetId="5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0" hidden="1">{#N/A,#N/A,TRUE,"Str.";#N/A,#N/A,TRUE,"Steel &amp; Roof";#N/A,#N/A,TRUE,"Arc.";#N/A,#N/A,TRUE,"Preliminary";#N/A,#N/A,TRUE,"Sum_Prelim"}</definedName>
    <definedName name="แก้" localSheetId="5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localSheetId="5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0" hidden="1">{"'SUMMATION'!$B$2:$I$2"}</definedName>
    <definedName name="ใบ" localSheetId="5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localSheetId="5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0" hidden="1">{#N/A,#N/A,FALSE,"COVER1.XLS ";#N/A,#N/A,FALSE,"RACT1.XLS";#N/A,#N/A,FALSE,"RACT2.XLS";#N/A,#N/A,FALSE,"ECCMP";#N/A,#N/A,FALSE,"WELDER.XLS"}</definedName>
    <definedName name="กด" localSheetId="5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localSheetId="5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localSheetId="5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0" hidden="1">{#N/A,#N/A,FALSE,"COVER.XLS";#N/A,#N/A,FALSE,"RACT1.XLS";#N/A,#N/A,FALSE,"RACT2.XLS";#N/A,#N/A,FALSE,"ECCMP";#N/A,#N/A,FALSE,"WELDER.XLS"}</definedName>
    <definedName name="ด" localSheetId="5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localSheetId="5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0" hidden="1">{"'SUMMATION'!$B$2:$I$2"}</definedName>
    <definedName name="ปก32" localSheetId="5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0" hidden="1">{#N/A,#N/A,FALSE,"COVER.XLS";#N/A,#N/A,FALSE,"RACT1.XLS";#N/A,#N/A,FALSE,"RACT2.XLS";#N/A,#N/A,FALSE,"ECCMP";#N/A,#N/A,FALSE,"WELDER.XLS"}</definedName>
    <definedName name="ฟฟ" localSheetId="5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0" hidden="1">{"FB Assumptions",#N/A,FALSE,"Asu";"FB Cashflow 1",#N/A,FALSE,"F&amp;B";"FB Cashflow 2",#N/A,FALSE,"F&amp;B"}</definedName>
    <definedName name="ฤ" localSheetId="5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localSheetId="5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0" hidden="1">{#N/A,#N/A,FALSE,"COVER.XLS";#N/A,#N/A,FALSE,"RACT1.XLS";#N/A,#N/A,FALSE,"RACT2.XLS";#N/A,#N/A,FALSE,"ECCMP";#N/A,#N/A,FALSE,"WELDER.XLS"}</definedName>
    <definedName name="ส" localSheetId="5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localSheetId="5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5" i="6" l="1"/>
  <c r="J105" i="6"/>
  <c r="H105" i="6"/>
  <c r="F105" i="6"/>
  <c r="L94" i="6"/>
  <c r="J94" i="6"/>
  <c r="H94" i="6"/>
  <c r="F94" i="6"/>
  <c r="A67" i="6"/>
  <c r="L60" i="6"/>
  <c r="J60" i="6"/>
  <c r="H60" i="6"/>
  <c r="F60" i="6"/>
  <c r="J45" i="6"/>
  <c r="J96" i="6" s="1"/>
  <c r="J99" i="6" s="1"/>
  <c r="L41" i="6"/>
  <c r="L45" i="6" s="1"/>
  <c r="J41" i="6"/>
  <c r="I41" i="6"/>
  <c r="H41" i="6"/>
  <c r="H45" i="6" s="1"/>
  <c r="F41" i="6"/>
  <c r="F45" i="6" s="1"/>
  <c r="A36" i="5"/>
  <c r="M31" i="5"/>
  <c r="K31" i="5"/>
  <c r="I31" i="5"/>
  <c r="G31" i="5"/>
  <c r="E31" i="5"/>
  <c r="O31" i="5" s="1"/>
  <c r="O29" i="5"/>
  <c r="O28" i="5"/>
  <c r="O27" i="5"/>
  <c r="M21" i="5"/>
  <c r="K21" i="5"/>
  <c r="I21" i="5"/>
  <c r="G21" i="5"/>
  <c r="E21" i="5"/>
  <c r="O19" i="5"/>
  <c r="O18" i="5"/>
  <c r="O17" i="5"/>
  <c r="O16" i="5"/>
  <c r="O13" i="5"/>
  <c r="V36" i="4"/>
  <c r="R36" i="4"/>
  <c r="P36" i="4"/>
  <c r="N36" i="4"/>
  <c r="L36" i="4"/>
  <c r="J36" i="4"/>
  <c r="H36" i="4"/>
  <c r="F36" i="4"/>
  <c r="T34" i="4"/>
  <c r="X34" i="4" s="1"/>
  <c r="T32" i="4"/>
  <c r="X32" i="4" s="1"/>
  <c r="T31" i="4"/>
  <c r="T28" i="4"/>
  <c r="X28" i="4" s="1"/>
  <c r="V25" i="4"/>
  <c r="R25" i="4"/>
  <c r="P25" i="4"/>
  <c r="N25" i="4"/>
  <c r="L25" i="4"/>
  <c r="J25" i="4"/>
  <c r="H25" i="4"/>
  <c r="F25" i="4"/>
  <c r="T23" i="4"/>
  <c r="X23" i="4" s="1"/>
  <c r="T22" i="4"/>
  <c r="X22" i="4" s="1"/>
  <c r="T21" i="4"/>
  <c r="X21" i="4" s="1"/>
  <c r="X20" i="4"/>
  <c r="T19" i="4"/>
  <c r="X19" i="4" s="1"/>
  <c r="T16" i="4"/>
  <c r="X16" i="4" s="1"/>
  <c r="A3" i="4"/>
  <c r="A3" i="5" s="1"/>
  <c r="L60" i="3"/>
  <c r="J60" i="3"/>
  <c r="H60" i="3"/>
  <c r="F60" i="3"/>
  <c r="L58" i="3"/>
  <c r="J58" i="3"/>
  <c r="H58" i="3"/>
  <c r="F58" i="3"/>
  <c r="L55" i="3"/>
  <c r="J55" i="3"/>
  <c r="H55" i="3"/>
  <c r="F55" i="3"/>
  <c r="L49" i="3"/>
  <c r="J49" i="3"/>
  <c r="H49" i="3"/>
  <c r="F49" i="3"/>
  <c r="L37" i="3"/>
  <c r="L40" i="3" s="1"/>
  <c r="L43" i="3" s="1"/>
  <c r="J37" i="3"/>
  <c r="J40" i="3" s="1"/>
  <c r="J43" i="3" s="1"/>
  <c r="H37" i="3"/>
  <c r="H40" i="3" s="1"/>
  <c r="H43" i="3" s="1"/>
  <c r="F37" i="3"/>
  <c r="F40" i="3" s="1"/>
  <c r="F43" i="3" s="1"/>
  <c r="L26" i="3"/>
  <c r="J26" i="3"/>
  <c r="H26" i="3"/>
  <c r="F26" i="3"/>
  <c r="L18" i="3"/>
  <c r="J18" i="3"/>
  <c r="H18" i="3"/>
  <c r="F18" i="3"/>
  <c r="A63" i="2"/>
  <c r="A64" i="6" s="1"/>
  <c r="A121" i="6" s="1"/>
  <c r="L58" i="2"/>
  <c r="J58" i="2"/>
  <c r="F58" i="2"/>
  <c r="L56" i="2"/>
  <c r="J56" i="2"/>
  <c r="H56" i="2"/>
  <c r="F56" i="2"/>
  <c r="L53" i="2"/>
  <c r="J53" i="2"/>
  <c r="H53" i="2"/>
  <c r="F53" i="2"/>
  <c r="L47" i="2"/>
  <c r="J47" i="2"/>
  <c r="H47" i="2"/>
  <c r="F47" i="2"/>
  <c r="L35" i="2"/>
  <c r="L38" i="2" s="1"/>
  <c r="L41" i="2" s="1"/>
  <c r="J35" i="2"/>
  <c r="J38" i="2" s="1"/>
  <c r="J41" i="2" s="1"/>
  <c r="H35" i="2"/>
  <c r="H38" i="2" s="1"/>
  <c r="H41" i="2" s="1"/>
  <c r="F35" i="2"/>
  <c r="F38" i="2" s="1"/>
  <c r="F41" i="2" s="1"/>
  <c r="L25" i="2"/>
  <c r="J25" i="2"/>
  <c r="H25" i="2"/>
  <c r="F25" i="2"/>
  <c r="L17" i="2"/>
  <c r="J17" i="2"/>
  <c r="H17" i="2"/>
  <c r="F17" i="2"/>
  <c r="A143" i="1"/>
  <c r="P134" i="1"/>
  <c r="P137" i="1" s="1"/>
  <c r="N134" i="1"/>
  <c r="N137" i="1" s="1"/>
  <c r="L134" i="1"/>
  <c r="L137" i="1" s="1"/>
  <c r="J134" i="1"/>
  <c r="J137" i="1" s="1"/>
  <c r="A97" i="1"/>
  <c r="P87" i="1"/>
  <c r="N87" i="1"/>
  <c r="L87" i="1"/>
  <c r="J87" i="1"/>
  <c r="P75" i="1"/>
  <c r="N75" i="1"/>
  <c r="L75" i="1"/>
  <c r="J75" i="1"/>
  <c r="A51" i="1"/>
  <c r="A99" i="1" s="1"/>
  <c r="A49" i="1"/>
  <c r="P40" i="1"/>
  <c r="N40" i="1"/>
  <c r="L40" i="1"/>
  <c r="J40" i="1"/>
  <c r="P26" i="1"/>
  <c r="P42" i="1" s="1"/>
  <c r="N26" i="1"/>
  <c r="N42" i="1" s="1"/>
  <c r="L26" i="1"/>
  <c r="J26" i="1"/>
  <c r="H96" i="6" l="1"/>
  <c r="H99" i="6" s="1"/>
  <c r="L96" i="6"/>
  <c r="L99" i="6" s="1"/>
  <c r="F96" i="6"/>
  <c r="F99" i="6" s="1"/>
  <c r="O21" i="5"/>
  <c r="T36" i="4"/>
  <c r="X36" i="4" s="1"/>
  <c r="X31" i="4"/>
  <c r="J89" i="1"/>
  <c r="J139" i="1" s="1"/>
  <c r="L89" i="1"/>
  <c r="L139" i="1" s="1"/>
  <c r="P89" i="1"/>
  <c r="P139" i="1" s="1"/>
  <c r="N89" i="1"/>
  <c r="N139" i="1" s="1"/>
  <c r="J42" i="1"/>
  <c r="A65" i="3"/>
  <c r="A41" i="4" s="1"/>
  <c r="L42" i="1"/>
  <c r="T25" i="4"/>
  <c r="X25" i="4" s="1"/>
</calcChain>
</file>

<file path=xl/sharedStrings.xml><?xml version="1.0" encoding="utf-8"?>
<sst xmlns="http://schemas.openxmlformats.org/spreadsheetml/2006/main" count="465" uniqueCount="243">
  <si>
    <t xml:space="preserve">PROEN Corp Public Company Limited </t>
  </si>
  <si>
    <t>Statement of Financial Position</t>
  </si>
  <si>
    <t>As at 30 September 2024</t>
  </si>
  <si>
    <t xml:space="preserve">Consolidated </t>
  </si>
  <si>
    <t xml:space="preserve">Separate </t>
  </si>
  <si>
    <t>financial information</t>
  </si>
  <si>
    <t>(Unaudited)</t>
  </si>
  <si>
    <t>(Audited)</t>
  </si>
  <si>
    <t>30 September</t>
  </si>
  <si>
    <t>31 December</t>
  </si>
  <si>
    <t>2024</t>
  </si>
  <si>
    <t>2023</t>
  </si>
  <si>
    <t>Notes</t>
  </si>
  <si>
    <t>Baht</t>
  </si>
  <si>
    <t>Assets</t>
  </si>
  <si>
    <t>Current assets</t>
  </si>
  <si>
    <t>Cash and cash equivalents</t>
  </si>
  <si>
    <t>Trade and other current receivables</t>
  </si>
  <si>
    <t>Current contract assets</t>
  </si>
  <si>
    <t>Inventories</t>
  </si>
  <si>
    <t xml:space="preserve">Short-term loans to subsidiary </t>
  </si>
  <si>
    <t>-</t>
  </si>
  <si>
    <t>Short-term loans to associates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</si>
  <si>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</si>
  <si>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</si>
  <si>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</si>
  <si>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</si>
  <si>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</si>
  <si>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Investment in subsidiaries</t>
  </si>
  <si>
    <t xml:space="preserve">Financial assets measured at fair value </t>
  </si>
  <si>
    <t>through other comprehensive income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</si>
  <si>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</si>
  <si>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</si>
  <si>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</si>
  <si>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</si>
  <si>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</si>
  <si>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</si>
  <si>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</si>
  <si>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</si>
  <si>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</si>
  <si>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</si>
  <si>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</si>
  <si>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</si>
  <si>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</si>
  <si>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</si>
  <si>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current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</si>
  <si>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</si>
  <si>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</si>
  <si>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</si>
  <si>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</si>
  <si>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Accrued income tax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</si>
  <si>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</si>
  <si>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</si>
  <si>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</si>
  <si>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</si>
  <si>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</si>
  <si>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</si>
  <si>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</si>
  <si>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</si>
  <si>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</si>
  <si>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</si>
  <si>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</si>
  <si>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</si>
  <si>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</si>
  <si>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</si>
  <si>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</si>
  <si>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865,796,902 shares</t>
  </si>
  <si>
    <t xml:space="preserve">of par Baht 0.5 each </t>
  </si>
  <si>
    <t xml:space="preserve">(31 December 2023: </t>
  </si>
  <si>
    <t xml:space="preserve">Ordinary share 474,000,000 shares </t>
  </si>
  <si>
    <t>of par Baht 0.5 each)</t>
  </si>
  <si>
    <t>Issued and paid-up share capital</t>
  </si>
  <si>
    <t>Ordinary share 392,568,069 shares</t>
  </si>
  <si>
    <t xml:space="preserve">of paid-up at Baht 0.5 each </t>
  </si>
  <si>
    <t xml:space="preserve">Ordinary share 346,317,500 shares </t>
  </si>
  <si>
    <t xml:space="preserve">Share premium  </t>
  </si>
  <si>
    <t xml:space="preserve">Share surplus from business </t>
  </si>
  <si>
    <t>combination under common control</t>
  </si>
  <si>
    <t>Change in parent's ownership interest</t>
  </si>
  <si>
    <t>in subsidiaries</t>
  </si>
  <si>
    <t>Retained earnings</t>
  </si>
  <si>
    <t>Appropriated - legal reserve</t>
  </si>
  <si>
    <t>Unappropriated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</si>
  <si>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</si>
  <si>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</si>
  <si>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</si>
  <si>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</si>
  <si>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</si>
  <si>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September 2024</t>
  </si>
  <si>
    <t>Consolidated</t>
  </si>
  <si>
    <t>Separate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</si>
  <si>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</si>
  <si>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</si>
  <si>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</si>
  <si>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</si>
  <si>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</si>
  <si>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</si>
  <si>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</si>
  <si>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</si>
  <si>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</si>
  <si>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</si>
  <si>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</si>
  <si>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</si>
  <si>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</si>
  <si>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</si>
  <si>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>Net impairment losses</t>
  </si>
  <si>
    <t xml:space="preserve">Finance costs </t>
  </si>
  <si>
    <t>Share of loss of associate</t>
  </si>
  <si>
    <t>(Loss) Profit before income tax expense</t>
  </si>
  <si>
    <t>Income tax income (expense)</t>
  </si>
  <si>
    <t>(Loss) Profit for the period</t>
  </si>
  <si>
    <t>Other comprehensive income</t>
  </si>
  <si>
    <t>Total comprehensive income (loss) for the period</t>
  </si>
  <si>
    <t>Profit (loss) attributable to:</t>
  </si>
  <si>
    <t>Owners of the parent</t>
  </si>
  <si>
    <t>Total comprehensive income (loss) attributable to:</t>
  </si>
  <si>
    <t>(Loss) Earnings per share</t>
  </si>
  <si>
    <t>Basic earnings per share</t>
  </si>
  <si>
    <t>Diluted earnings per share</t>
  </si>
  <si>
    <t>For the nine-month period ended 30 September 2024</t>
  </si>
  <si>
    <t>Gain (loss) change in contract condition of debenture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</si>
  <si>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</si>
  <si>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</si>
  <si>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</si>
  <si>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</si>
  <si>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>Other components</t>
  </si>
  <si>
    <t>of equity</t>
  </si>
  <si>
    <t xml:space="preserve"> Share surplus</t>
  </si>
  <si>
    <t>Issued and</t>
  </si>
  <si>
    <t>Advance</t>
  </si>
  <si>
    <t>from business</t>
  </si>
  <si>
    <t>Change in</t>
  </si>
  <si>
    <t>Non-</t>
  </si>
  <si>
    <t>paid-up share</t>
  </si>
  <si>
    <t>Share</t>
  </si>
  <si>
    <t>received from</t>
  </si>
  <si>
    <t>combination under</t>
  </si>
  <si>
    <t>parent's ownership</t>
  </si>
  <si>
    <t>Appropriated</t>
  </si>
  <si>
    <t>Total owner</t>
  </si>
  <si>
    <t>controlling</t>
  </si>
  <si>
    <t>capital</t>
  </si>
  <si>
    <t>premium</t>
  </si>
  <si>
    <t>share subscription</t>
  </si>
  <si>
    <t>common control</t>
  </si>
  <si>
    <t>interest subsidiaries</t>
  </si>
  <si>
    <t>- legal reserve</t>
  </si>
  <si>
    <t>of the parent</t>
  </si>
  <si>
    <t>interests</t>
  </si>
  <si>
    <t>Opening balance at 1 January 2023</t>
  </si>
  <si>
    <t>Change in equity for the period</t>
  </si>
  <si>
    <t>Share increase</t>
  </si>
  <si>
    <t>Investment in newly established subsidiaries</t>
  </si>
  <si>
    <t>Dividends payment</t>
  </si>
  <si>
    <t>Legal reserve</t>
  </si>
  <si>
    <t>Total comprehensive income for the period</t>
  </si>
  <si>
    <t>Closing balance at 30 September 2023</t>
  </si>
  <si>
    <t>Opening balance at 1 January 2024</t>
  </si>
  <si>
    <t>Total comprehensive income (loss)</t>
  </si>
  <si>
    <t>for the period</t>
  </si>
  <si>
    <t>Closing balance at 30 September 2024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</si>
  <si>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</si>
  <si>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</si>
  <si>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</si>
  <si>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 xml:space="preserve"> paid-up</t>
  </si>
  <si>
    <t>Appropriated -</t>
  </si>
  <si>
    <t>Total</t>
  </si>
  <si>
    <t>share capital</t>
  </si>
  <si>
    <t>legal reserve</t>
  </si>
  <si>
    <t>equity</t>
  </si>
  <si>
    <t>Changes in equity for period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</si>
  <si>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</si>
  <si>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</si>
  <si>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</si>
  <si>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</si>
  <si>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</si>
  <si>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</si>
  <si>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</si>
  <si>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Expected credit loss on receivables (reversal)</t>
  </si>
  <si>
    <t>Allowance for diminution in value of inventories</t>
  </si>
  <si>
    <t>Losses from decrease in digital assets</t>
  </si>
  <si>
    <t>Losses from debenture modification</t>
  </si>
  <si>
    <t>Losses from cancel lease contract</t>
  </si>
  <si>
    <t>Share of loss of associates</t>
  </si>
  <si>
    <t>Interest income</t>
  </si>
  <si>
    <t>Interest expense</t>
  </si>
  <si>
    <t>Dividend income</t>
  </si>
  <si>
    <t>Changes in operating assets and liabilities</t>
  </si>
  <si>
    <t xml:space="preserve">- trade and other receivables </t>
  </si>
  <si>
    <t>- contract assets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</si>
  <si>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</si>
  <si>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</si>
  <si>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</si>
  <si>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</si>
  <si>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</si>
  <si>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</si>
  <si>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Advance received for services</t>
  </si>
  <si>
    <t>- provision for decommissioning</t>
  </si>
  <si>
    <t>- employee benefit</t>
  </si>
  <si>
    <t>Cash used in operations</t>
  </si>
  <si>
    <t>Less</t>
  </si>
  <si>
    <t>Interest paid</t>
  </si>
  <si>
    <t>Income tax paid</t>
  </si>
  <si>
    <t xml:space="preserve">            </t>
  </si>
  <si>
    <t>Net cash generated from (used in) operating activities</t>
  </si>
  <si>
    <t>Cash flows from investing activities</t>
  </si>
  <si>
    <t>Purchase of property, plant and equipment</t>
  </si>
  <si>
    <t>Payments for borrowing cost of property, plant and equipment</t>
  </si>
  <si>
    <t>Purchase of intangible assets</t>
  </si>
  <si>
    <t>Purchase of right-of-use asset</t>
  </si>
  <si>
    <t>Decrease (Increase) in restricted bank deposit</t>
  </si>
  <si>
    <t>Investments in subsidiary</t>
  </si>
  <si>
    <t>Investments in associate</t>
  </si>
  <si>
    <t>Loans made to related parties</t>
  </si>
  <si>
    <t>Repayment received from loans to related parties</t>
  </si>
  <si>
    <t>Dividend received</t>
  </si>
  <si>
    <t>Interest received</t>
  </si>
  <si>
    <t>Net cash used in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</si>
  <si>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</si>
  <si>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</si>
  <si>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issuance of new share</t>
  </si>
  <si>
    <t>Payment of transaction costs directly attributable</t>
  </si>
  <si>
    <t>to issue of new shares</t>
  </si>
  <si>
    <t xml:space="preserve">Short-term borrowings from financial institution </t>
  </si>
  <si>
    <t xml:space="preserve">Repayments of short-term borrowings </t>
  </si>
  <si>
    <t>Long-term borrowings from financial institution</t>
  </si>
  <si>
    <t>Repayments of long-term borrowings</t>
  </si>
  <si>
    <t xml:space="preserve">Payment for transaction costs directly </t>
  </si>
  <si>
    <t>attributable to the issue of debentures</t>
  </si>
  <si>
    <t>Repayment of Bond</t>
  </si>
  <si>
    <t>Repayments of lease liabilities</t>
  </si>
  <si>
    <t>Proceeds from non-controlling interest</t>
  </si>
  <si>
    <t>for issuance of share capital of subsidiary</t>
  </si>
  <si>
    <t>Net cash (used in) generated from financing activities</t>
  </si>
  <si>
    <t>Net decrease in 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</si>
  <si>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</si>
  <si>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</si>
  <si>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</si>
  <si>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</si>
  <si>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under lease</t>
  </si>
  <si>
    <t>Payable arising from construction and equipment</t>
  </si>
  <si>
    <t>Payable arising from investment in associate</t>
  </si>
  <si>
    <t>Equipment lease liabilities decreased due to lease cancellation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</si>
</sst>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;\(#,##0\);&quot;-&quot;"/>
    <numFmt numFmtId="168" formatCode="[$-F800]dddd\,\ mmmm\ dd\,\ yyyy"/>
    <numFmt numFmtId="169" formatCode="#,##0;[Red]\(#,##0\)"/>
    <numFmt numFmtId="170" formatCode="_(* #,##0_);_(* \(#,##0\);_(* &quot;-&quot;??_);_(@_)"/>
    <numFmt numFmtId="171" formatCode="#,##0.00;\(#,##0.00\);&quot;-&quot;"/>
    <numFmt numFmtId="172" formatCode="_-* #,##0.00000_-;\-* #,##0.00000_-;_-* &quot;-&quot;??_-;_-@"/>
  </numFmts>
  <fonts count="11">
    <font>
      <sz val="14"/>
      <color rgb="FF000000"/>
      <name val="Aptos Narrow"/>
      <family val="2"/>
      <scheme val="minor"/>
    </font>
    <font>
      <sz val="14"/>
      <name val="Cordia New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22"/>
    </font>
    <font>
      <sz val="14"/>
      <color rgb="FF000000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AFAFA"/>
        <bgColor rgb="FFFAFAFA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3" fillId="0" borderId="0"/>
    <xf numFmtId="37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165" fontId="2" fillId="0" borderId="0" xfId="2" applyNumberFormat="1" applyFont="1" applyAlignment="1">
      <alignment horizontal="right" vertical="center"/>
    </xf>
    <xf numFmtId="166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right" vertical="center"/>
    </xf>
    <xf numFmtId="166" fontId="2" fillId="0" borderId="0" xfId="2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0" fontId="2" fillId="0" borderId="0" xfId="2" applyFont="1" applyAlignment="1">
      <alignment horizontal="right" vertical="center"/>
    </xf>
    <xf numFmtId="165" fontId="2" fillId="0" borderId="0" xfId="3" quotePrefix="1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1" xfId="3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65" fontId="2" fillId="2" borderId="0" xfId="2" applyNumberFormat="1" applyFont="1" applyFill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165" fontId="4" fillId="2" borderId="0" xfId="2" applyNumberFormat="1" applyFont="1" applyFill="1" applyAlignment="1">
      <alignment horizontal="right" vertical="center"/>
    </xf>
    <xf numFmtId="165" fontId="4" fillId="0" borderId="0" xfId="2" applyNumberFormat="1" applyFont="1" applyAlignment="1">
      <alignment horizontal="right" vertical="center"/>
    </xf>
    <xf numFmtId="0" fontId="4" fillId="0" borderId="0" xfId="2" quotePrefix="1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3" applyFont="1" applyAlignment="1">
      <alignment vertical="center"/>
    </xf>
    <xf numFmtId="165" fontId="4" fillId="2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165" fontId="4" fillId="2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0" fontId="4" fillId="0" borderId="1" xfId="3" quotePrefix="1" applyFont="1" applyBorder="1" applyAlignment="1">
      <alignment horizontal="left" vertical="center"/>
    </xf>
    <xf numFmtId="0" fontId="4" fillId="0" borderId="1" xfId="2" applyFont="1" applyBorder="1" applyAlignment="1">
      <alignment vertical="center"/>
    </xf>
    <xf numFmtId="165" fontId="4" fillId="0" borderId="1" xfId="2" applyNumberFormat="1" applyFont="1" applyBorder="1" applyAlignment="1">
      <alignment vertical="center"/>
    </xf>
    <xf numFmtId="166" fontId="2" fillId="0" borderId="1" xfId="2" applyNumberFormat="1" applyFont="1" applyBorder="1" applyAlignment="1">
      <alignment horizontal="left" vertical="center"/>
    </xf>
    <xf numFmtId="166" fontId="2" fillId="0" borderId="0" xfId="2" applyNumberFormat="1" applyFont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3" fontId="4" fillId="2" borderId="0" xfId="1" applyNumberFormat="1" applyFont="1" applyFill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37" fontId="4" fillId="0" borderId="0" xfId="4" applyFont="1" applyAlignment="1">
      <alignment horizontal="center" vertical="center"/>
    </xf>
    <xf numFmtId="165" fontId="4" fillId="2" borderId="0" xfId="2" applyNumberFormat="1" applyFont="1" applyFill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0" borderId="0" xfId="5" applyFont="1" applyAlignment="1">
      <alignment vertical="center"/>
    </xf>
    <xf numFmtId="37" fontId="4" fillId="0" borderId="0" xfId="4" applyFont="1" applyAlignment="1">
      <alignment vertical="center"/>
    </xf>
    <xf numFmtId="37" fontId="4" fillId="2" borderId="0" xfId="4" applyFont="1" applyFill="1" applyAlignment="1">
      <alignment horizontal="center" vertical="center"/>
    </xf>
    <xf numFmtId="165" fontId="4" fillId="2" borderId="0" xfId="6" applyNumberFormat="1" applyFont="1" applyFill="1" applyAlignment="1">
      <alignment horizontal="right" vertical="center"/>
    </xf>
    <xf numFmtId="165" fontId="4" fillId="0" borderId="0" xfId="6" applyNumberFormat="1" applyFont="1" applyAlignment="1">
      <alignment horizontal="right" vertical="center"/>
    </xf>
    <xf numFmtId="165" fontId="4" fillId="2" borderId="2" xfId="6" applyNumberFormat="1" applyFont="1" applyFill="1" applyBorder="1" applyAlignment="1">
      <alignment horizontal="right" vertical="center"/>
    </xf>
    <xf numFmtId="165" fontId="4" fillId="0" borderId="2" xfId="6" applyNumberFormat="1" applyFont="1" applyBorder="1" applyAlignment="1">
      <alignment horizontal="right" vertical="center"/>
    </xf>
    <xf numFmtId="165" fontId="4" fillId="0" borderId="0" xfId="6" applyNumberFormat="1" applyFont="1" applyAlignment="1">
      <alignment vertical="center"/>
    </xf>
    <xf numFmtId="165" fontId="4" fillId="0" borderId="1" xfId="6" applyNumberFormat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165" fontId="4" fillId="2" borderId="1" xfId="6" applyNumberFormat="1" applyFont="1" applyFill="1" applyBorder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right" vertical="center"/>
    </xf>
    <xf numFmtId="167" fontId="2" fillId="0" borderId="0" xfId="0" quotePrefix="1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7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4" fillId="3" borderId="0" xfId="0" applyNumberFormat="1" applyFont="1" applyFill="1" applyAlignment="1">
      <alignment horizontal="right" vertical="center"/>
    </xf>
    <xf numFmtId="167" fontId="4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169" fontId="4" fillId="3" borderId="0" xfId="0" applyNumberFormat="1" applyFont="1" applyFill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70" fontId="4" fillId="0" borderId="0" xfId="0" applyNumberFormat="1" applyFont="1" applyAlignment="1">
      <alignment vertical="center"/>
    </xf>
    <xf numFmtId="169" fontId="4" fillId="3" borderId="0" xfId="0" applyNumberFormat="1" applyFont="1" applyFill="1" applyAlignment="1">
      <alignment vertical="center"/>
    </xf>
    <xf numFmtId="169" fontId="4" fillId="0" borderId="0" xfId="0" applyNumberFormat="1" applyFont="1" applyAlignment="1">
      <alignment vertical="center"/>
    </xf>
    <xf numFmtId="169" fontId="4" fillId="3" borderId="3" xfId="0" applyNumberFormat="1" applyFont="1" applyFill="1" applyBorder="1" applyAlignment="1">
      <alignment horizontal="right" vertical="center"/>
    </xf>
    <xf numFmtId="169" fontId="4" fillId="0" borderId="3" xfId="0" applyNumberFormat="1" applyFont="1" applyBorder="1" applyAlignment="1">
      <alignment horizontal="right" vertical="center"/>
    </xf>
    <xf numFmtId="167" fontId="4" fillId="3" borderId="3" xfId="0" applyNumberFormat="1" applyFont="1" applyFill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167" fontId="4" fillId="3" borderId="4" xfId="0" applyNumberFormat="1" applyFont="1" applyFill="1" applyBorder="1" applyAlignment="1">
      <alignment horizontal="right" vertical="center"/>
    </xf>
    <xf numFmtId="167" fontId="4" fillId="0" borderId="4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7" fontId="2" fillId="3" borderId="0" xfId="0" applyNumberFormat="1" applyFont="1" applyFill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167" fontId="4" fillId="3" borderId="1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7" fontId="4" fillId="3" borderId="5" xfId="0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8" fontId="4" fillId="0" borderId="0" xfId="0" applyNumberFormat="1" applyFont="1" applyAlignment="1">
      <alignment vertical="center"/>
    </xf>
    <xf numFmtId="170" fontId="4" fillId="3" borderId="3" xfId="0" applyNumberFormat="1" applyFont="1" applyFill="1" applyBorder="1" applyAlignment="1">
      <alignment vertical="center"/>
    </xf>
    <xf numFmtId="169" fontId="4" fillId="0" borderId="3" xfId="0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3" borderId="5" xfId="0" applyNumberFormat="1" applyFont="1" applyFill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vertical="center"/>
    </xf>
    <xf numFmtId="170" fontId="4" fillId="3" borderId="1" xfId="0" applyNumberFormat="1" applyFont="1" applyFill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0" fontId="4" fillId="3" borderId="0" xfId="0" applyNumberFormat="1" applyFont="1" applyFill="1" applyAlignment="1">
      <alignment vertical="center"/>
    </xf>
    <xf numFmtId="167" fontId="4" fillId="2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1" fontId="4" fillId="3" borderId="5" xfId="0" applyNumberFormat="1" applyFont="1" applyFill="1" applyBorder="1" applyAlignment="1">
      <alignment vertical="center"/>
    </xf>
    <xf numFmtId="171" fontId="4" fillId="0" borderId="5" xfId="0" applyNumberFormat="1" applyFont="1" applyBorder="1" applyAlignment="1">
      <alignment vertical="center"/>
    </xf>
    <xf numFmtId="171" fontId="4" fillId="0" borderId="0" xfId="0" applyNumberFormat="1" applyFont="1" applyAlignment="1">
      <alignment horizontal="right" vertical="center"/>
    </xf>
    <xf numFmtId="171" fontId="4" fillId="0" borderId="0" xfId="0" applyNumberFormat="1" applyFont="1" applyAlignment="1">
      <alignment vertical="center"/>
    </xf>
    <xf numFmtId="37" fontId="4" fillId="0" borderId="3" xfId="0" applyNumberFormat="1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9" fillId="0" borderId="0" xfId="0" applyFont="1"/>
    <xf numFmtId="167" fontId="7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7" fontId="8" fillId="0" borderId="0" xfId="0" quotePrefix="1" applyNumberFormat="1" applyFont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7" fontId="7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9" fontId="7" fillId="2" borderId="0" xfId="0" applyNumberFormat="1" applyFont="1" applyFill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vertical="center"/>
    </xf>
    <xf numFmtId="169" fontId="7" fillId="2" borderId="0" xfId="0" applyNumberFormat="1" applyFont="1" applyFill="1" applyAlignment="1">
      <alignment vertical="center"/>
    </xf>
    <xf numFmtId="169" fontId="7" fillId="2" borderId="3" xfId="0" applyNumberFormat="1" applyFont="1" applyFill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7" fontId="7" fillId="2" borderId="3" xfId="0" applyNumberFormat="1" applyFont="1" applyFill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67" fontId="7" fillId="2" borderId="4" xfId="0" applyNumberFormat="1" applyFont="1" applyFill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167" fontId="8" fillId="2" borderId="0" xfId="0" applyNumberFormat="1" applyFont="1" applyFill="1" applyAlignment="1">
      <alignment horizontal="right" vertical="center"/>
    </xf>
    <xf numFmtId="37" fontId="8" fillId="0" borderId="0" xfId="0" applyNumberFormat="1" applyFont="1" applyAlignment="1">
      <alignment horizontal="left"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7" fontId="7" fillId="0" borderId="3" xfId="0" applyNumberFormat="1" applyFont="1" applyBorder="1" applyAlignment="1">
      <alignment vertical="center"/>
    </xf>
    <xf numFmtId="167" fontId="7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170" fontId="7" fillId="2" borderId="3" xfId="0" applyNumberFormat="1" applyFont="1" applyFill="1" applyBorder="1" applyAlignment="1">
      <alignment vertical="center"/>
    </xf>
    <xf numFmtId="167" fontId="7" fillId="2" borderId="5" xfId="0" applyNumberFormat="1" applyFont="1" applyFill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71" fontId="7" fillId="0" borderId="0" xfId="0" applyNumberFormat="1" applyFont="1" applyAlignment="1">
      <alignment horizontal="right" vertical="center"/>
    </xf>
    <xf numFmtId="171" fontId="7" fillId="2" borderId="5" xfId="0" applyNumberFormat="1" applyFont="1" applyFill="1" applyBorder="1" applyAlignment="1">
      <alignment horizontal="right" vertical="center"/>
    </xf>
    <xf numFmtId="171" fontId="7" fillId="0" borderId="5" xfId="0" applyNumberFormat="1" applyFont="1" applyBorder="1" applyAlignment="1">
      <alignment horizontal="right" vertical="center"/>
    </xf>
    <xf numFmtId="171" fontId="7" fillId="0" borderId="0" xfId="0" applyNumberFormat="1" applyFont="1" applyAlignment="1">
      <alignment vertical="center"/>
    </xf>
    <xf numFmtId="171" fontId="7" fillId="2" borderId="0" xfId="0" applyNumberFormat="1" applyFont="1" applyFill="1" applyAlignment="1">
      <alignment horizontal="right" vertical="center"/>
    </xf>
    <xf numFmtId="171" fontId="7" fillId="2" borderId="5" xfId="0" applyNumberFormat="1" applyFont="1" applyFill="1" applyBorder="1" applyAlignment="1">
      <alignment vertical="center"/>
    </xf>
    <xf numFmtId="171" fontId="7" fillId="0" borderId="5" xfId="0" applyNumberFormat="1" applyFont="1" applyBorder="1" applyAlignment="1">
      <alignment vertical="center"/>
    </xf>
    <xf numFmtId="37" fontId="7" fillId="0" borderId="3" xfId="0" applyNumberFormat="1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72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172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right" vertical="center"/>
    </xf>
    <xf numFmtId="172" fontId="8" fillId="0" borderId="3" xfId="0" applyNumberFormat="1" applyFont="1" applyBorder="1" applyAlignment="1">
      <alignment vertical="center"/>
    </xf>
    <xf numFmtId="166" fontId="8" fillId="0" borderId="0" xfId="0" applyNumberFormat="1" applyFont="1" applyAlignment="1">
      <alignment horizontal="right" vertical="center"/>
    </xf>
    <xf numFmtId="165" fontId="2" fillId="0" borderId="0" xfId="7" applyNumberFormat="1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66" fontId="2" fillId="0" borderId="0" xfId="7" applyNumberFormat="1" applyFont="1" applyAlignment="1">
      <alignment horizontal="right" vertical="center"/>
    </xf>
    <xf numFmtId="167" fontId="8" fillId="0" borderId="0" xfId="0" applyNumberFormat="1" applyFont="1" applyAlignment="1">
      <alignment vertical="center"/>
    </xf>
    <xf numFmtId="166" fontId="8" fillId="0" borderId="0" xfId="0" quotePrefix="1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 wrapText="1"/>
    </xf>
    <xf numFmtId="15" fontId="8" fillId="0" borderId="0" xfId="0" applyNumberFormat="1" applyFont="1" applyAlignment="1">
      <alignment vertical="center"/>
    </xf>
    <xf numFmtId="165" fontId="4" fillId="0" borderId="0" xfId="8" applyNumberFormat="1" applyFont="1" applyAlignment="1">
      <alignment horizontal="right" vertical="center"/>
    </xf>
    <xf numFmtId="165" fontId="4" fillId="2" borderId="0" xfId="8" applyNumberFormat="1" applyFont="1" applyFill="1" applyAlignment="1">
      <alignment horizontal="right" vertical="center"/>
    </xf>
    <xf numFmtId="166" fontId="7" fillId="0" borderId="3" xfId="0" applyNumberFormat="1" applyFont="1" applyBorder="1" applyAlignment="1">
      <alignment horizontal="right" vertical="center"/>
    </xf>
    <xf numFmtId="165" fontId="2" fillId="0" borderId="0" xfId="2" applyNumberFormat="1" applyFont="1" applyAlignment="1">
      <alignment horizontal="right" vertical="top"/>
    </xf>
    <xf numFmtId="165" fontId="2" fillId="0" borderId="1" xfId="9" applyNumberFormat="1" applyFont="1" applyBorder="1" applyAlignment="1">
      <alignment horizontal="right" vertical="center"/>
    </xf>
    <xf numFmtId="165" fontId="4" fillId="0" borderId="0" xfId="10" applyNumberFormat="1" applyFont="1" applyFill="1" applyBorder="1" applyAlignment="1">
      <alignment horizontal="right" vertical="center"/>
    </xf>
    <xf numFmtId="166" fontId="4" fillId="0" borderId="0" xfId="10" applyNumberFormat="1" applyFont="1" applyFill="1" applyBorder="1" applyAlignment="1">
      <alignment horizontal="right" vertical="center"/>
    </xf>
    <xf numFmtId="165" fontId="4" fillId="2" borderId="0" xfId="10" applyNumberFormat="1" applyFont="1" applyFill="1" applyBorder="1" applyAlignment="1">
      <alignment horizontal="right" vertical="center"/>
    </xf>
    <xf numFmtId="0" fontId="8" fillId="0" borderId="0" xfId="11" applyFont="1" applyAlignment="1">
      <alignment vertical="center"/>
    </xf>
    <xf numFmtId="0" fontId="7" fillId="0" borderId="0" xfId="11" applyFont="1" applyAlignment="1">
      <alignment vertical="center"/>
    </xf>
    <xf numFmtId="167" fontId="7" fillId="0" borderId="0" xfId="11" applyNumberFormat="1" applyFont="1" applyAlignment="1">
      <alignment vertical="center"/>
    </xf>
    <xf numFmtId="0" fontId="9" fillId="0" borderId="0" xfId="11" applyFont="1"/>
    <xf numFmtId="0" fontId="8" fillId="0" borderId="0" xfId="11" applyFont="1" applyAlignment="1">
      <alignment horizontal="left" vertical="center"/>
    </xf>
    <xf numFmtId="167" fontId="7" fillId="0" borderId="0" xfId="11" applyNumberFormat="1" applyFont="1" applyAlignment="1">
      <alignment horizontal="center" vertical="center"/>
    </xf>
    <xf numFmtId="37" fontId="8" fillId="0" borderId="3" xfId="11" applyNumberFormat="1" applyFont="1" applyBorder="1" applyAlignment="1">
      <alignment horizontal="left" vertical="center"/>
    </xf>
    <xf numFmtId="0" fontId="8" fillId="0" borderId="3" xfId="11" applyFont="1" applyBorder="1" applyAlignment="1">
      <alignment horizontal="left" vertical="center"/>
    </xf>
    <xf numFmtId="0" fontId="7" fillId="0" borderId="3" xfId="11" applyFont="1" applyBorder="1" applyAlignment="1">
      <alignment horizontal="center" vertical="center"/>
    </xf>
    <xf numFmtId="167" fontId="7" fillId="0" borderId="3" xfId="11" applyNumberFormat="1" applyFont="1" applyBorder="1" applyAlignment="1">
      <alignment horizontal="center" vertical="center"/>
    </xf>
    <xf numFmtId="37" fontId="8" fillId="0" borderId="0" xfId="11" applyNumberFormat="1" applyFont="1" applyAlignment="1">
      <alignment horizontal="left" vertical="center"/>
    </xf>
    <xf numFmtId="167" fontId="8" fillId="0" borderId="0" xfId="11" quotePrefix="1" applyNumberFormat="1" applyFont="1" applyAlignment="1">
      <alignment horizontal="right" vertical="center"/>
    </xf>
    <xf numFmtId="167" fontId="8" fillId="0" borderId="0" xfId="11" applyNumberFormat="1" applyFont="1" applyAlignment="1">
      <alignment horizontal="right" vertical="center"/>
    </xf>
    <xf numFmtId="167" fontId="7" fillId="0" borderId="0" xfId="11" applyNumberFormat="1" applyFont="1" applyAlignment="1">
      <alignment horizontal="right" vertical="center"/>
    </xf>
    <xf numFmtId="0" fontId="8" fillId="0" borderId="3" xfId="11" applyFont="1" applyBorder="1" applyAlignment="1">
      <alignment horizontal="center" vertical="center"/>
    </xf>
    <xf numFmtId="167" fontId="8" fillId="0" borderId="3" xfId="11" applyNumberFormat="1" applyFont="1" applyBorder="1" applyAlignment="1">
      <alignment horizontal="right" vertical="center"/>
    </xf>
    <xf numFmtId="0" fontId="8" fillId="0" borderId="0" xfId="11" applyFont="1" applyAlignment="1">
      <alignment horizontal="center" vertical="center"/>
    </xf>
    <xf numFmtId="167" fontId="7" fillId="2" borderId="0" xfId="11" applyNumberFormat="1" applyFont="1" applyFill="1" applyAlignment="1">
      <alignment horizontal="center" vertical="center"/>
    </xf>
    <xf numFmtId="167" fontId="7" fillId="2" borderId="0" xfId="11" applyNumberFormat="1" applyFont="1" applyFill="1" applyAlignment="1">
      <alignment horizontal="right" vertical="center"/>
    </xf>
    <xf numFmtId="166" fontId="8" fillId="0" borderId="0" xfId="11" applyNumberFormat="1" applyFont="1" applyAlignment="1">
      <alignment horizontal="center" vertical="center"/>
    </xf>
    <xf numFmtId="166" fontId="7" fillId="0" borderId="0" xfId="11" applyNumberFormat="1" applyFont="1" applyAlignment="1">
      <alignment horizontal="left" vertical="center"/>
    </xf>
    <xf numFmtId="167" fontId="7" fillId="2" borderId="0" xfId="11" applyNumberFormat="1" applyFont="1" applyFill="1" applyAlignment="1">
      <alignment vertical="center"/>
    </xf>
    <xf numFmtId="0" fontId="7" fillId="0" borderId="0" xfId="11" applyFont="1" applyAlignment="1">
      <alignment horizontal="left" vertical="center"/>
    </xf>
    <xf numFmtId="0" fontId="7" fillId="0" borderId="0" xfId="11" quotePrefix="1" applyFont="1" applyAlignment="1">
      <alignment vertical="center"/>
    </xf>
    <xf numFmtId="166" fontId="7" fillId="0" borderId="0" xfId="11" quotePrefix="1" applyNumberFormat="1" applyFont="1" applyAlignment="1">
      <alignment horizontal="left" vertical="center"/>
    </xf>
    <xf numFmtId="167" fontId="7" fillId="2" borderId="3" xfId="11" applyNumberFormat="1" applyFont="1" applyFill="1" applyBorder="1" applyAlignment="1">
      <alignment horizontal="right" vertical="center"/>
    </xf>
    <xf numFmtId="167" fontId="7" fillId="0" borderId="3" xfId="11" applyNumberFormat="1" applyFont="1" applyBorder="1" applyAlignment="1">
      <alignment horizontal="right" vertical="center"/>
    </xf>
    <xf numFmtId="167" fontId="7" fillId="0" borderId="0" xfId="11" applyNumberFormat="1" applyFont="1" applyAlignment="1">
      <alignment horizontal="right" vertical="center" wrapText="1"/>
    </xf>
    <xf numFmtId="0" fontId="10" fillId="0" borderId="0" xfId="11" applyFont="1" applyAlignment="1">
      <alignment vertical="center"/>
    </xf>
    <xf numFmtId="166" fontId="8" fillId="0" borderId="0" xfId="11" applyNumberFormat="1" applyFont="1" applyAlignment="1">
      <alignment vertical="center"/>
    </xf>
    <xf numFmtId="166" fontId="4" fillId="0" borderId="0" xfId="6" applyNumberFormat="1" applyFont="1" applyAlignment="1">
      <alignment vertical="center"/>
    </xf>
    <xf numFmtId="0" fontId="4" fillId="0" borderId="0" xfId="9" applyFont="1" applyAlignment="1">
      <alignment vertical="center"/>
    </xf>
    <xf numFmtId="166" fontId="7" fillId="0" borderId="0" xfId="6" applyNumberFormat="1" applyFont="1" applyAlignment="1">
      <alignment vertical="center"/>
    </xf>
    <xf numFmtId="0" fontId="7" fillId="0" borderId="0" xfId="6" applyFont="1" applyAlignment="1">
      <alignment horizontal="center" vertical="center"/>
    </xf>
    <xf numFmtId="166" fontId="7" fillId="0" borderId="0" xfId="6" applyNumberFormat="1" applyFont="1" applyAlignment="1">
      <alignment horizontal="center" vertical="center"/>
    </xf>
    <xf numFmtId="165" fontId="7" fillId="0" borderId="0" xfId="12" applyNumberFormat="1" applyFont="1" applyFill="1" applyBorder="1" applyAlignment="1">
      <alignment horizontal="right" vertical="center"/>
    </xf>
    <xf numFmtId="165" fontId="7" fillId="0" borderId="0" xfId="6" applyNumberFormat="1" applyFont="1" applyAlignment="1">
      <alignment vertical="center"/>
    </xf>
    <xf numFmtId="165" fontId="7" fillId="2" borderId="0" xfId="6" applyNumberFormat="1" applyFont="1" applyFill="1" applyAlignment="1">
      <alignment vertical="center"/>
    </xf>
    <xf numFmtId="165" fontId="7" fillId="0" borderId="0" xfId="6" applyNumberFormat="1" applyFont="1" applyAlignment="1">
      <alignment horizontal="right" vertical="center"/>
    </xf>
    <xf numFmtId="0" fontId="7" fillId="0" borderId="0" xfId="6" applyFont="1" applyAlignment="1">
      <alignment vertical="center"/>
    </xf>
    <xf numFmtId="166" fontId="7" fillId="0" borderId="0" xfId="11" applyNumberFormat="1" applyFont="1" applyAlignment="1">
      <alignment vertical="center"/>
    </xf>
    <xf numFmtId="1" fontId="7" fillId="0" borderId="0" xfId="11" applyNumberFormat="1" applyFont="1" applyAlignment="1">
      <alignment horizontal="center" vertical="center"/>
    </xf>
    <xf numFmtId="0" fontId="7" fillId="2" borderId="0" xfId="11" applyFont="1" applyFill="1" applyAlignment="1">
      <alignment vertical="center"/>
    </xf>
    <xf numFmtId="0" fontId="7" fillId="0" borderId="0" xfId="11" applyFont="1" applyAlignment="1">
      <alignment horizontal="left" vertical="center" wrapText="1"/>
    </xf>
    <xf numFmtId="166" fontId="8" fillId="0" borderId="0" xfId="11" quotePrefix="1" applyNumberFormat="1" applyFont="1" applyAlignment="1">
      <alignment horizontal="left" vertical="center"/>
    </xf>
    <xf numFmtId="167" fontId="7" fillId="2" borderId="5" xfId="11" applyNumberFormat="1" applyFont="1" applyFill="1" applyBorder="1" applyAlignment="1">
      <alignment horizontal="right" vertical="center"/>
    </xf>
    <xf numFmtId="167" fontId="7" fillId="0" borderId="5" xfId="11" applyNumberFormat="1" applyFont="1" applyBorder="1" applyAlignment="1">
      <alignment horizontal="right" vertical="center"/>
    </xf>
    <xf numFmtId="166" fontId="8" fillId="0" borderId="0" xfId="11" applyNumberFormat="1" applyFont="1" applyAlignment="1">
      <alignment horizontal="left" vertical="center"/>
    </xf>
    <xf numFmtId="37" fontId="7" fillId="0" borderId="3" xfId="11" applyNumberFormat="1" applyFont="1" applyBorder="1" applyAlignment="1">
      <alignment vertical="center"/>
    </xf>
    <xf numFmtId="0" fontId="4" fillId="0" borderId="3" xfId="11" applyFont="1" applyBorder="1"/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6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167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8" fillId="0" borderId="0" xfId="11" applyNumberFormat="1" applyFont="1" applyAlignment="1">
      <alignment horizontal="center" vertical="center"/>
    </xf>
    <xf numFmtId="0" fontId="7" fillId="0" borderId="0" xfId="1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7" fontId="7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0" xfId="11" applyNumberFormat="1" applyFont="1" applyAlignment="1">
      <alignment horizontal="center" vertical="center"/>
    </xf>
    <xf numFmtId="167" fontId="8" fillId="0" borderId="3" xfId="11" applyNumberFormat="1" applyFont="1" applyBorder="1" applyAlignment="1">
      <alignment horizontal="center" vertical="center"/>
    </xf>
    <xf numFmtId="0" fontId="7" fillId="0" borderId="0" xfId="11" applyFont="1" applyAlignment="1">
      <alignment horizontal="center" vertical="center"/>
    </xf>
    <xf numFmtId="37" fontId="7" fillId="0" borderId="3" xfId="11" applyNumberFormat="1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3" xfId="0" applyFont="1" applyBorder="1" applyAlignment="1"/>
    <xf numFmtId="0" fontId="9" fillId="0" borderId="0" xfId="0" applyFont="1" applyAlignment="1"/>
    <xf numFmtId="0" fontId="4" fillId="0" borderId="1" xfId="0" applyFont="1" applyBorder="1" applyAlignment="1"/>
  </cellXfs>
  <cellStyles count="13">
    <cellStyle name="Comma 2 2" xfId="10" xr:uid="{BBD1D585-FA1F-4729-8EEB-6898E5079F11}"/>
    <cellStyle name="Comma 2 5" xfId="12" xr:uid="{4CC8D71B-2052-4B48-BBF8-9BCC6426E579}"/>
    <cellStyle name="Normal" xfId="0" builtinId="0"/>
    <cellStyle name="Normal 10" xfId="9" xr:uid="{D120F9CA-E74C-4397-B595-99D06B03A90C}"/>
    <cellStyle name="Normal 2" xfId="1" xr:uid="{C13863B5-9B62-4E90-8A9D-D3535EC9532F}"/>
    <cellStyle name="Normal 2 2" xfId="3" xr:uid="{D8158CA9-515C-4C8A-8DCA-E44D663EA475}"/>
    <cellStyle name="Normal 2 2 2" xfId="5" xr:uid="{37013A63-CB7B-4679-B1AC-58C2052A4732}"/>
    <cellStyle name="Normal 4" xfId="2" xr:uid="{BEC04F97-527E-4968-AC22-2583FE722EA1}"/>
    <cellStyle name="Normal 4 2 2" xfId="8" xr:uid="{2D8AA5DA-D823-463A-B66E-D4CA148D21FD}"/>
    <cellStyle name="Normal 4 4" xfId="4" xr:uid="{E7FC3655-B877-42ED-8D40-E47F4FA047F3}"/>
    <cellStyle name="Normal 4 5 2" xfId="7" xr:uid="{B0DB71C3-9D8D-4F07-8EBE-2300BF6B51BA}"/>
    <cellStyle name="Normal 5" xfId="11" xr:uid="{D92C2AB5-39EB-47B3-8095-B876B77DA69A}"/>
    <cellStyle name="Normal 6 2" xfId="6" xr:uid="{51444E82-2008-4090-8A04-56698DAEA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F467-213C-458F-B60A-A2013663B95D}">
  <sheetPr>
    <tabColor rgb="FFE36C09"/>
  </sheetPr>
  <dimension ref="A1:P143"/>
  <sheetViews>
    <sheetView showZeros="0" tabSelected="1" topLeftCell="A109" zoomScaleNormal="100" zoomScaleSheetLayoutView="100" zoomScalePageLayoutView="90" workbookViewId="0">
      <selection activeCell="Q119" sqref="Q119"/>
    </sheetView>
  </sheetViews>
  <sheetFormatPr defaultColWidth="9.09765625" defaultRowHeight="16.5" customHeight="1"/>
  <cols>
    <col min="1" max="6" width="1.69921875" style="16" customWidth="1"/>
    <col min="7" max="7" width="17.796875" style="16" customWidth="1"/>
    <col min="8" max="8" width="4.69921875" style="17" customWidth="1"/>
    <col min="9" max="9" width="0.69921875" style="17" customWidth="1"/>
    <col min="10" max="10" width="9.69921875" style="17" customWidth="1"/>
    <col min="11" max="11" width="0.69921875" style="17" customWidth="1"/>
    <col min="12" max="12" width="9.69921875" style="17" customWidth="1"/>
    <col min="13" max="13" width="0.69921875" style="17" customWidth="1"/>
    <col min="14" max="14" width="9.69921875" style="19" customWidth="1"/>
    <col min="15" max="15" width="0.69921875" style="19" customWidth="1"/>
    <col min="16" max="16" width="9.69921875" style="19" customWidth="1"/>
    <col min="17" max="16384" width="9.09765625" style="16"/>
  </cols>
  <sheetData>
    <row r="1" spans="1:16" s="2" customFormat="1" ht="16.5" customHeight="1">
      <c r="A1" s="1" t="s">
        <v>0</v>
      </c>
      <c r="H1" s="242"/>
      <c r="I1" s="242"/>
      <c r="J1" s="242"/>
      <c r="K1" s="242"/>
      <c r="L1" s="242"/>
      <c r="M1" s="242"/>
      <c r="N1" s="3"/>
      <c r="O1" s="3"/>
      <c r="P1" s="3"/>
    </row>
    <row r="2" spans="1:16" s="2" customFormat="1" ht="16.5" customHeight="1">
      <c r="A2" s="2" t="s">
        <v>1</v>
      </c>
      <c r="H2" s="242"/>
      <c r="I2" s="242"/>
      <c r="J2" s="242"/>
      <c r="K2" s="242"/>
      <c r="L2" s="242"/>
      <c r="M2" s="242"/>
      <c r="N2" s="3"/>
      <c r="O2" s="3"/>
      <c r="P2" s="3"/>
    </row>
    <row r="3" spans="1:16" s="2" customFormat="1" ht="16.5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7"/>
      <c r="O3" s="7"/>
      <c r="P3" s="7"/>
    </row>
    <row r="4" spans="1:16" s="2" customFormat="1" ht="16.5" customHeight="1">
      <c r="A4" s="8"/>
      <c r="H4" s="242"/>
      <c r="I4" s="242"/>
      <c r="J4" s="242"/>
      <c r="K4" s="242"/>
      <c r="L4" s="242"/>
      <c r="M4" s="242"/>
      <c r="N4" s="3"/>
      <c r="O4" s="3"/>
      <c r="P4" s="3"/>
    </row>
    <row r="5" spans="1:16" s="2" customFormat="1" ht="16.5" customHeight="1">
      <c r="A5" s="8"/>
      <c r="H5" s="242"/>
      <c r="I5" s="242"/>
      <c r="J5" s="242"/>
      <c r="K5" s="242"/>
      <c r="L5" s="242"/>
      <c r="M5" s="242"/>
      <c r="N5" s="3"/>
      <c r="O5" s="3"/>
      <c r="P5" s="3"/>
    </row>
    <row r="6" spans="1:16" s="2" customFormat="1" ht="16.5" customHeight="1">
      <c r="H6" s="242"/>
      <c r="I6" s="242"/>
      <c r="J6" s="260" t="s">
        <v>3</v>
      </c>
      <c r="K6" s="260"/>
      <c r="L6" s="260"/>
      <c r="M6" s="242"/>
      <c r="N6" s="261" t="s">
        <v>4</v>
      </c>
      <c r="O6" s="261"/>
      <c r="P6" s="261"/>
    </row>
    <row r="7" spans="1:16" s="2" customFormat="1" ht="16.5" customHeight="1">
      <c r="H7" s="242"/>
      <c r="I7" s="242"/>
      <c r="J7" s="259" t="s">
        <v>5</v>
      </c>
      <c r="K7" s="259"/>
      <c r="L7" s="259"/>
      <c r="M7" s="9"/>
      <c r="N7" s="259" t="s">
        <v>5</v>
      </c>
      <c r="O7" s="259"/>
      <c r="P7" s="259"/>
    </row>
    <row r="8" spans="1:16" s="2" customFormat="1" ht="16.5" customHeight="1">
      <c r="H8" s="242"/>
      <c r="I8" s="242"/>
      <c r="J8" s="10" t="s">
        <v>6</v>
      </c>
      <c r="K8" s="10"/>
      <c r="L8" s="10" t="s">
        <v>7</v>
      </c>
      <c r="M8" s="3"/>
      <c r="N8" s="10" t="s">
        <v>6</v>
      </c>
      <c r="O8" s="10"/>
      <c r="P8" s="10" t="s">
        <v>7</v>
      </c>
    </row>
    <row r="9" spans="1:16" s="2" customFormat="1" ht="16.5" customHeight="1">
      <c r="H9" s="242"/>
      <c r="I9" s="242"/>
      <c r="J9" s="11" t="s">
        <v>8</v>
      </c>
      <c r="K9" s="11"/>
      <c r="L9" s="11" t="s">
        <v>9</v>
      </c>
      <c r="M9" s="12"/>
      <c r="N9" s="11" t="s">
        <v>8</v>
      </c>
      <c r="O9" s="11"/>
      <c r="P9" s="11" t="s">
        <v>9</v>
      </c>
    </row>
    <row r="10" spans="1:16" s="2" customFormat="1" ht="16.5" customHeight="1">
      <c r="H10" s="242"/>
      <c r="I10" s="242"/>
      <c r="J10" s="11" t="s">
        <v>10</v>
      </c>
      <c r="K10" s="11"/>
      <c r="L10" s="11" t="s">
        <v>11</v>
      </c>
      <c r="M10" s="12"/>
      <c r="N10" s="11" t="s">
        <v>10</v>
      </c>
      <c r="O10" s="11"/>
      <c r="P10" s="11" t="s">
        <v>11</v>
      </c>
    </row>
    <row r="11" spans="1:16" s="2" customFormat="1" ht="16.5" customHeight="1">
      <c r="H11" s="13" t="s">
        <v>12</v>
      </c>
      <c r="I11" s="242"/>
      <c r="J11" s="14" t="s">
        <v>13</v>
      </c>
      <c r="K11" s="10"/>
      <c r="L11" s="14" t="s">
        <v>13</v>
      </c>
      <c r="M11" s="10"/>
      <c r="N11" s="14" t="s">
        <v>13</v>
      </c>
      <c r="O11" s="10"/>
      <c r="P11" s="14" t="s">
        <v>13</v>
      </c>
    </row>
    <row r="12" spans="1:16" s="2" customFormat="1" ht="16.5" customHeight="1">
      <c r="H12" s="242"/>
      <c r="I12" s="242"/>
      <c r="J12" s="15"/>
      <c r="K12" s="3"/>
      <c r="L12" s="3"/>
      <c r="M12" s="242"/>
      <c r="N12" s="15"/>
      <c r="O12" s="3"/>
      <c r="P12" s="3"/>
    </row>
    <row r="13" spans="1:16" ht="16.5" customHeight="1">
      <c r="A13" s="8" t="s">
        <v>14</v>
      </c>
      <c r="H13" s="243"/>
      <c r="I13" s="243"/>
      <c r="J13" s="18"/>
      <c r="K13" s="19"/>
      <c r="L13" s="19"/>
      <c r="M13" s="243"/>
      <c r="N13" s="18"/>
    </row>
    <row r="14" spans="1:16" ht="16.5" customHeight="1">
      <c r="E14" s="20"/>
      <c r="H14" s="243"/>
      <c r="I14" s="243"/>
      <c r="J14" s="18"/>
      <c r="K14" s="19"/>
      <c r="L14" s="19"/>
      <c r="M14" s="243"/>
      <c r="N14" s="18"/>
    </row>
    <row r="15" spans="1:16" ht="16.5" customHeight="1">
      <c r="A15" s="8" t="s">
        <v>15</v>
      </c>
      <c r="B15" s="20"/>
      <c r="E15" s="20"/>
      <c r="H15" s="243"/>
      <c r="I15" s="243"/>
      <c r="J15" s="21"/>
      <c r="K15" s="19"/>
      <c r="L15" s="22"/>
      <c r="M15" s="243"/>
      <c r="N15" s="21"/>
      <c r="P15" s="22"/>
    </row>
    <row r="16" spans="1:16" ht="16.5" customHeight="1">
      <c r="A16" s="2"/>
      <c r="B16" s="20"/>
      <c r="E16" s="20"/>
      <c r="H16" s="243"/>
      <c r="I16" s="243"/>
      <c r="J16" s="18"/>
      <c r="K16" s="19"/>
      <c r="L16" s="19"/>
      <c r="M16" s="243"/>
      <c r="N16" s="18"/>
    </row>
    <row r="17" spans="1:16" ht="16.5" customHeight="1">
      <c r="A17" s="23" t="s">
        <v>16</v>
      </c>
      <c r="H17" s="243"/>
      <c r="I17" s="243"/>
      <c r="J17" s="18">
        <v>75426151</v>
      </c>
      <c r="K17" s="19"/>
      <c r="L17" s="19">
        <v>224819803</v>
      </c>
      <c r="M17" s="19"/>
      <c r="N17" s="18">
        <v>50741720</v>
      </c>
      <c r="O17" s="243"/>
      <c r="P17" s="19">
        <v>203838409</v>
      </c>
    </row>
    <row r="18" spans="1:16" ht="16.5" customHeight="1">
      <c r="A18" s="23" t="s">
        <v>17</v>
      </c>
      <c r="E18" s="20"/>
      <c r="H18" s="243">
        <v>7</v>
      </c>
      <c r="I18" s="243"/>
      <c r="J18" s="18">
        <v>255600533</v>
      </c>
      <c r="K18" s="19"/>
      <c r="L18" s="19">
        <v>322149177</v>
      </c>
      <c r="M18" s="19"/>
      <c r="N18" s="18">
        <v>186717142</v>
      </c>
      <c r="O18" s="243"/>
      <c r="P18" s="19">
        <v>245682627</v>
      </c>
    </row>
    <row r="19" spans="1:16" ht="16.5" customHeight="1">
      <c r="A19" s="23" t="s">
        <v>18</v>
      </c>
      <c r="E19" s="20"/>
      <c r="H19" s="243">
        <v>8</v>
      </c>
      <c r="I19" s="243"/>
      <c r="J19" s="18">
        <v>296825167</v>
      </c>
      <c r="K19" s="19"/>
      <c r="L19" s="19">
        <v>381484912</v>
      </c>
      <c r="M19" s="19"/>
      <c r="N19" s="18">
        <v>194267966</v>
      </c>
      <c r="O19" s="243"/>
      <c r="P19" s="19">
        <v>240313878</v>
      </c>
    </row>
    <row r="20" spans="1:16" ht="16.5" customHeight="1">
      <c r="A20" s="16" t="s">
        <v>19</v>
      </c>
      <c r="H20" s="243">
        <v>9</v>
      </c>
      <c r="I20" s="243"/>
      <c r="J20" s="18">
        <v>39728477</v>
      </c>
      <c r="K20" s="19"/>
      <c r="L20" s="19">
        <v>170912</v>
      </c>
      <c r="M20" s="19"/>
      <c r="N20" s="18">
        <v>13950901</v>
      </c>
      <c r="O20" s="243"/>
      <c r="P20" s="19">
        <v>0</v>
      </c>
    </row>
    <row r="21" spans="1:16" ht="16.5" customHeight="1">
      <c r="A21" s="16" t="s">
        <v>20</v>
      </c>
      <c r="E21" s="20"/>
      <c r="H21" s="243">
        <v>18</v>
      </c>
      <c r="I21" s="243"/>
      <c r="J21" s="18" t="s">
        <v>21</v>
      </c>
      <c r="K21" s="19"/>
      <c r="L21" s="19">
        <v>0</v>
      </c>
      <c r="M21" s="19"/>
      <c r="N21" s="18">
        <v>118669263</v>
      </c>
      <c r="O21" s="243"/>
      <c r="P21" s="19">
        <v>104765368</v>
      </c>
    </row>
    <row r="22" spans="1:16" ht="16.5" customHeight="1">
      <c r="A22" s="16" t="s">
        <v>22</v>
      </c>
      <c r="E22" s="20"/>
      <c r="H22" s="243">
        <v>18</v>
      </c>
      <c r="I22" s="243"/>
      <c r="J22" s="18">
        <v>25000000</v>
      </c>
      <c r="K22" s="19"/>
      <c r="L22" s="19">
        <v>25000000</v>
      </c>
      <c r="M22" s="19"/>
      <c r="N22" s="18">
        <v>25000000</v>
      </c>
      <c r="O22" s="243"/>
      <c r="P22" s="19">
        <v>25000000</v>
      </c>
    </row>
    <row r="23" spans="1:16" ht="16.5" customHeight="1">
      <c r="A23" s="16" t="s">
        <v>23</v>
      </c>
      <c r="E23" s="20"/>
      <c r="H23" s="243"/>
      <c r="I23" s="243"/>
      <c r="J23" s="18">
        <v>2397461</v>
      </c>
      <c r="K23" s="19"/>
      <c r="L23" s="19">
        <v>2385603</v>
      </c>
      <c r="M23" s="19"/>
      <c r="N23" s="18">
        <v>2397461</v>
      </c>
      <c r="O23" s="243"/>
      <c r="P23" s="19">
        <v>2385603</v>
      </c>
    </row>
    <row r="24" spans="1:16" ht="16.5" customHeight="1">
      <c r="A24" s="16" t="s">
        <v>24</v>
      </c>
      <c r="H24" s="243"/>
      <c r="I24" s="243"/>
      <c r="J24" s="24">
        <v>55021321</v>
      </c>
      <c r="K24" s="19"/>
      <c r="L24" s="25">
        <v>41121294</v>
      </c>
      <c r="M24" s="19"/>
      <c r="N24" s="24">
        <v>44922362</v>
      </c>
      <c r="O24" s="243"/>
      <c r="P24" s="25">
        <v>35108532</v>
      </c>
    </row>
    <row r="25" spans="1:16" ht="16.5" customHeight="1">
      <c r="E25" s="20"/>
      <c r="H25" s="243"/>
      <c r="I25" s="243"/>
      <c r="J25" s="18"/>
      <c r="K25" s="19"/>
      <c r="L25" s="19"/>
      <c r="M25" s="19"/>
      <c r="N25" s="18"/>
      <c r="O25" s="243"/>
    </row>
    <row r="26" spans="1:16" ht="16.5" customHeight="1">
      <c r="A26" s="26" t="s">
        <v>25</v>
      </c>
      <c r="H26" s="243"/>
      <c r="I26" s="243"/>
      <c r="J26" s="24">
        <f>SUM(J17:J25)</f>
        <v>749999110</v>
      </c>
      <c r="K26" s="19"/>
      <c r="L26" s="25">
        <f>SUM(L17:L25)</f>
        <v>997131701</v>
      </c>
      <c r="M26" s="19"/>
      <c r="N26" s="24">
        <f>SUM(N17:N25)</f>
        <v>636666815</v>
      </c>
      <c r="O26" s="243"/>
      <c r="P26" s="25">
        <f>SUM(P17:P25)</f>
        <v>857094417</v>
      </c>
    </row>
    <row r="27" spans="1:16" ht="16.5" customHeight="1">
      <c r="H27" s="243"/>
      <c r="I27" s="243"/>
      <c r="J27" s="18"/>
      <c r="K27" s="19"/>
      <c r="L27" s="19"/>
      <c r="M27" s="19"/>
      <c r="N27" s="18"/>
    </row>
    <row r="28" spans="1:16" ht="16.5" customHeight="1">
      <c r="A28" s="26" t="s">
        <v>26</v>
      </c>
      <c r="H28" s="243"/>
      <c r="I28" s="243"/>
      <c r="J28" s="18"/>
      <c r="K28" s="19"/>
      <c r="L28" s="19"/>
      <c r="M28" s="19"/>
      <c r="N28" s="18"/>
      <c r="O28" s="243"/>
    </row>
    <row r="29" spans="1:16" ht="16.5" customHeight="1">
      <c r="A29" s="2"/>
      <c r="H29" s="243"/>
      <c r="I29" s="243"/>
      <c r="J29" s="18"/>
      <c r="K29" s="19"/>
      <c r="L29" s="19"/>
      <c r="M29" s="19"/>
      <c r="N29" s="18"/>
      <c r="O29" s="243"/>
    </row>
    <row r="30" spans="1:16" ht="16.5" customHeight="1">
      <c r="A30" s="27" t="s">
        <v>27</v>
      </c>
      <c r="H30" s="243"/>
      <c r="I30" s="243"/>
      <c r="J30" s="18">
        <v>89222454</v>
      </c>
      <c r="K30" s="19"/>
      <c r="L30" s="19">
        <v>87512454</v>
      </c>
      <c r="M30" s="19"/>
      <c r="N30" s="18">
        <v>75937326</v>
      </c>
      <c r="O30" s="243"/>
      <c r="P30" s="19">
        <v>75937326</v>
      </c>
    </row>
    <row r="31" spans="1:16" ht="16.5" customHeight="1">
      <c r="A31" s="27" t="s">
        <v>28</v>
      </c>
      <c r="H31" s="243"/>
      <c r="I31" s="243"/>
      <c r="J31" s="18">
        <v>0</v>
      </c>
      <c r="K31" s="19"/>
      <c r="L31" s="19">
        <v>0</v>
      </c>
      <c r="M31" s="19"/>
      <c r="N31" s="18">
        <v>68134375</v>
      </c>
      <c r="O31" s="243"/>
      <c r="P31" s="19">
        <v>68134375</v>
      </c>
    </row>
    <row r="32" spans="1:16" ht="16.5" customHeight="1">
      <c r="A32" s="27" t="s">
        <v>29</v>
      </c>
      <c r="H32" s="243"/>
      <c r="I32" s="243"/>
      <c r="J32" s="18"/>
      <c r="K32" s="19"/>
      <c r="L32" s="19"/>
      <c r="M32" s="19"/>
      <c r="N32" s="18"/>
      <c r="O32" s="243"/>
    </row>
    <row r="33" spans="1:16" ht="16.5" customHeight="1">
      <c r="A33" s="27"/>
      <c r="B33" s="16" t="s">
        <v>30</v>
      </c>
      <c r="H33" s="243">
        <v>5</v>
      </c>
      <c r="I33" s="243"/>
      <c r="J33" s="18">
        <v>69863000</v>
      </c>
      <c r="K33" s="19"/>
      <c r="L33" s="19">
        <v>69863000</v>
      </c>
      <c r="M33" s="19"/>
      <c r="N33" s="18">
        <v>69863000</v>
      </c>
      <c r="O33" s="243"/>
      <c r="P33" s="19">
        <v>69863000</v>
      </c>
    </row>
    <row r="34" spans="1:16" ht="16.5" customHeight="1">
      <c r="A34" s="27" t="s">
        <v>31</v>
      </c>
      <c r="H34" s="243">
        <v>10</v>
      </c>
      <c r="I34" s="243"/>
      <c r="J34" s="18">
        <v>716635056</v>
      </c>
      <c r="K34" s="19"/>
      <c r="L34" s="19">
        <v>568309385</v>
      </c>
      <c r="M34" s="19"/>
      <c r="N34" s="18">
        <v>715246645</v>
      </c>
      <c r="O34" s="243"/>
      <c r="P34" s="19">
        <v>566892628</v>
      </c>
    </row>
    <row r="35" spans="1:16" ht="16.5" customHeight="1">
      <c r="A35" s="27" t="s">
        <v>32</v>
      </c>
      <c r="H35" s="243">
        <v>10</v>
      </c>
      <c r="I35" s="243"/>
      <c r="J35" s="18">
        <v>28084436</v>
      </c>
      <c r="K35" s="19"/>
      <c r="L35" s="19">
        <v>13456525</v>
      </c>
      <c r="M35" s="19"/>
      <c r="N35" s="18">
        <v>24591681</v>
      </c>
      <c r="O35" s="243"/>
      <c r="P35" s="19">
        <v>8937206</v>
      </c>
    </row>
    <row r="36" spans="1:16" ht="16.5" customHeight="1">
      <c r="A36" s="27" t="s">
        <v>33</v>
      </c>
      <c r="H36" s="243">
        <v>10</v>
      </c>
      <c r="I36" s="243"/>
      <c r="J36" s="18">
        <v>4296337</v>
      </c>
      <c r="K36" s="19"/>
      <c r="L36" s="19">
        <v>4836770</v>
      </c>
      <c r="M36" s="19"/>
      <c r="N36" s="18">
        <v>4208983</v>
      </c>
      <c r="O36" s="243"/>
      <c r="P36" s="19">
        <v>4760029</v>
      </c>
    </row>
    <row r="37" spans="1:16" ht="16.5" customHeight="1">
      <c r="A37" s="27" t="s">
        <v>34</v>
      </c>
      <c r="H37" s="243"/>
      <c r="I37" s="243"/>
      <c r="J37" s="18">
        <v>28745554</v>
      </c>
      <c r="K37" s="19"/>
      <c r="L37" s="19">
        <v>18458211</v>
      </c>
      <c r="M37" s="19"/>
      <c r="N37" s="18">
        <v>11356851</v>
      </c>
      <c r="O37" s="243"/>
      <c r="P37" s="19">
        <v>9746676</v>
      </c>
    </row>
    <row r="38" spans="1:16" ht="16.5" customHeight="1">
      <c r="A38" s="16" t="s">
        <v>35</v>
      </c>
      <c r="H38" s="243">
        <v>0</v>
      </c>
      <c r="I38" s="243"/>
      <c r="J38" s="24">
        <v>13583865</v>
      </c>
      <c r="K38" s="19"/>
      <c r="L38" s="25">
        <v>14478996</v>
      </c>
      <c r="M38" s="19"/>
      <c r="N38" s="24">
        <v>7781521</v>
      </c>
      <c r="O38" s="243"/>
      <c r="P38" s="25">
        <v>8628784</v>
      </c>
    </row>
    <row r="39" spans="1:16" ht="16.5" customHeight="1">
      <c r="E39" s="20"/>
      <c r="H39" s="243"/>
      <c r="I39" s="243"/>
      <c r="J39" s="18"/>
      <c r="K39" s="19"/>
      <c r="L39" s="19"/>
      <c r="M39" s="19"/>
      <c r="N39" s="18"/>
      <c r="O39" s="243"/>
    </row>
    <row r="40" spans="1:16" ht="16.5" customHeight="1">
      <c r="A40" s="26" t="s">
        <v>36</v>
      </c>
      <c r="H40" s="243"/>
      <c r="I40" s="243"/>
      <c r="J40" s="24">
        <f>SUM(J30:J39)</f>
        <v>950430702</v>
      </c>
      <c r="K40" s="19"/>
      <c r="L40" s="25">
        <f>SUM(L30:L39)</f>
        <v>776915341</v>
      </c>
      <c r="M40" s="19"/>
      <c r="N40" s="24">
        <f>SUM(N30:N39)</f>
        <v>977120382</v>
      </c>
      <c r="O40" s="243"/>
      <c r="P40" s="25">
        <f>SUM(P30:P39)</f>
        <v>812900024</v>
      </c>
    </row>
    <row r="41" spans="1:16" ht="16.5" customHeight="1">
      <c r="A41" s="23"/>
      <c r="H41" s="243"/>
      <c r="I41" s="243"/>
      <c r="J41" s="18"/>
      <c r="K41" s="19"/>
      <c r="L41" s="19"/>
      <c r="M41" s="19"/>
      <c r="N41" s="18"/>
    </row>
    <row r="42" spans="1:16" ht="16.5" customHeight="1" thickBot="1">
      <c r="A42" s="2" t="s">
        <v>37</v>
      </c>
      <c r="H42" s="243"/>
      <c r="I42" s="243"/>
      <c r="J42" s="28">
        <f>SUM(J26+J40)</f>
        <v>1700429812</v>
      </c>
      <c r="K42" s="19"/>
      <c r="L42" s="29">
        <f>SUM(L26+L40)</f>
        <v>1774047042</v>
      </c>
      <c r="M42" s="19"/>
      <c r="N42" s="28">
        <f>SUM(N26+N40)</f>
        <v>1613787197</v>
      </c>
      <c r="O42" s="243"/>
      <c r="P42" s="29">
        <f>SUM(P26+P40)</f>
        <v>1669994441</v>
      </c>
    </row>
    <row r="43" spans="1:16" ht="16.5" customHeight="1" thickTop="1">
      <c r="A43" s="2"/>
      <c r="H43" s="243"/>
      <c r="I43" s="243"/>
      <c r="J43" s="19"/>
      <c r="K43" s="19"/>
      <c r="L43" s="19"/>
      <c r="M43" s="19"/>
    </row>
    <row r="44" spans="1:16" ht="16.5" customHeight="1">
      <c r="A44" s="2"/>
      <c r="H44" s="243"/>
      <c r="I44" s="243"/>
      <c r="J44" s="19"/>
      <c r="K44" s="19"/>
      <c r="L44" s="19"/>
      <c r="M44" s="19"/>
    </row>
    <row r="45" spans="1:16" s="23" customFormat="1" ht="16.5" customHeight="1">
      <c r="A45" s="258" t="s">
        <v>38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</row>
    <row r="46" spans="1:16" s="23" customFormat="1" ht="16.5" customHeight="1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</row>
    <row r="47" spans="1:16" s="23" customFormat="1" ht="7.5" customHeight="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</row>
    <row r="48" spans="1:16" ht="21.95" customHeight="1">
      <c r="A48" s="30" t="s">
        <v>39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  <c r="O48" s="32"/>
      <c r="P48" s="32"/>
    </row>
    <row r="49" spans="1:16" s="2" customFormat="1" ht="16.5" customHeight="1">
      <c r="A49" s="2" t="str">
        <f>A1</f>
        <v xml:space="preserve">PROEN Corp Public Company Limited </v>
      </c>
      <c r="H49" s="242"/>
      <c r="I49" s="242"/>
      <c r="J49" s="242"/>
      <c r="K49" s="242"/>
      <c r="L49" s="242"/>
      <c r="M49" s="242"/>
      <c r="N49" s="3"/>
      <c r="O49" s="3"/>
      <c r="P49" s="3"/>
    </row>
    <row r="50" spans="1:16" s="2" customFormat="1" ht="16.5" customHeight="1">
      <c r="A50" s="26" t="s">
        <v>40</v>
      </c>
      <c r="H50" s="242"/>
      <c r="I50" s="242"/>
      <c r="J50" s="242"/>
      <c r="K50" s="242"/>
      <c r="L50" s="242"/>
      <c r="M50" s="242"/>
      <c r="N50" s="3"/>
      <c r="O50" s="3"/>
      <c r="P50" s="3"/>
    </row>
    <row r="51" spans="1:16" s="2" customFormat="1" ht="16.5" customHeight="1">
      <c r="A51" s="33" t="str">
        <f>A3</f>
        <v>As at 30 September 2024</v>
      </c>
      <c r="B51" s="5"/>
      <c r="C51" s="5"/>
      <c r="D51" s="5"/>
      <c r="E51" s="5"/>
      <c r="F51" s="5"/>
      <c r="G51" s="5"/>
      <c r="H51" s="6"/>
      <c r="I51" s="6"/>
      <c r="J51" s="6"/>
      <c r="K51" s="6"/>
      <c r="L51" s="6"/>
      <c r="M51" s="6"/>
      <c r="N51" s="7"/>
      <c r="O51" s="7"/>
      <c r="P51" s="7"/>
    </row>
    <row r="52" spans="1:16" s="2" customFormat="1" ht="16.5" customHeight="1">
      <c r="A52" s="34"/>
      <c r="H52" s="242"/>
      <c r="I52" s="242"/>
      <c r="J52" s="242"/>
      <c r="K52" s="242"/>
      <c r="L52" s="242"/>
      <c r="M52" s="242"/>
      <c r="N52" s="3"/>
      <c r="O52" s="3"/>
      <c r="P52" s="3"/>
    </row>
    <row r="53" spans="1:16" s="2" customFormat="1" ht="16.5" customHeight="1">
      <c r="H53" s="242"/>
      <c r="I53" s="242"/>
      <c r="J53" s="242"/>
      <c r="K53" s="242"/>
      <c r="L53" s="242"/>
      <c r="M53" s="242"/>
      <c r="N53" s="3"/>
      <c r="O53" s="3"/>
      <c r="P53" s="3"/>
    </row>
    <row r="54" spans="1:16" s="2" customFormat="1" ht="16.5" customHeight="1">
      <c r="H54" s="242"/>
      <c r="I54" s="242"/>
      <c r="J54" s="260" t="s">
        <v>3</v>
      </c>
      <c r="K54" s="260"/>
      <c r="L54" s="260"/>
      <c r="M54" s="242"/>
      <c r="N54" s="261" t="s">
        <v>4</v>
      </c>
      <c r="O54" s="261"/>
      <c r="P54" s="261"/>
    </row>
    <row r="55" spans="1:16" s="2" customFormat="1" ht="16.5" customHeight="1">
      <c r="H55" s="242"/>
      <c r="I55" s="242"/>
      <c r="J55" s="259" t="s">
        <v>5</v>
      </c>
      <c r="K55" s="259"/>
      <c r="L55" s="259"/>
      <c r="M55" s="9"/>
      <c r="N55" s="259" t="s">
        <v>5</v>
      </c>
      <c r="O55" s="259"/>
      <c r="P55" s="259"/>
    </row>
    <row r="56" spans="1:16" s="2" customFormat="1" ht="16.5" customHeight="1">
      <c r="H56" s="242"/>
      <c r="I56" s="242"/>
      <c r="J56" s="10" t="s">
        <v>6</v>
      </c>
      <c r="K56" s="10"/>
      <c r="L56" s="10" t="s">
        <v>7</v>
      </c>
      <c r="M56" s="3"/>
      <c r="N56" s="10" t="s">
        <v>6</v>
      </c>
      <c r="O56" s="10"/>
      <c r="P56" s="10" t="s">
        <v>7</v>
      </c>
    </row>
    <row r="57" spans="1:16" s="2" customFormat="1" ht="16.5" customHeight="1">
      <c r="H57" s="242"/>
      <c r="I57" s="242"/>
      <c r="J57" s="11" t="s">
        <v>8</v>
      </c>
      <c r="K57" s="11"/>
      <c r="L57" s="11" t="s">
        <v>9</v>
      </c>
      <c r="M57" s="12"/>
      <c r="N57" s="11" t="s">
        <v>8</v>
      </c>
      <c r="O57" s="11"/>
      <c r="P57" s="11" t="s">
        <v>9</v>
      </c>
    </row>
    <row r="58" spans="1:16" s="2" customFormat="1" ht="16.5" customHeight="1">
      <c r="H58" s="242"/>
      <c r="I58" s="242"/>
      <c r="J58" s="11" t="s">
        <v>10</v>
      </c>
      <c r="K58" s="11"/>
      <c r="L58" s="11" t="s">
        <v>11</v>
      </c>
      <c r="M58" s="12"/>
      <c r="N58" s="11" t="s">
        <v>10</v>
      </c>
      <c r="O58" s="11"/>
      <c r="P58" s="11" t="s">
        <v>11</v>
      </c>
    </row>
    <row r="59" spans="1:16" s="2" customFormat="1" ht="16.5" customHeight="1">
      <c r="H59" s="13" t="s">
        <v>12</v>
      </c>
      <c r="I59" s="242"/>
      <c r="J59" s="14" t="s">
        <v>13</v>
      </c>
      <c r="K59" s="10"/>
      <c r="L59" s="14" t="s">
        <v>13</v>
      </c>
      <c r="M59" s="10"/>
      <c r="N59" s="14" t="s">
        <v>13</v>
      </c>
      <c r="O59" s="10"/>
      <c r="P59" s="14" t="s">
        <v>13</v>
      </c>
    </row>
    <row r="60" spans="1:16" s="2" customFormat="1" ht="16.5" customHeight="1">
      <c r="H60" s="242"/>
      <c r="I60" s="242"/>
      <c r="J60" s="15"/>
      <c r="K60" s="3"/>
      <c r="L60" s="3"/>
      <c r="M60" s="242"/>
      <c r="N60" s="15"/>
      <c r="O60" s="3"/>
      <c r="P60" s="3"/>
    </row>
    <row r="61" spans="1:16" ht="16.5" customHeight="1">
      <c r="A61" s="34" t="s">
        <v>41</v>
      </c>
      <c r="H61" s="243"/>
      <c r="I61" s="243"/>
      <c r="J61" s="35"/>
      <c r="K61" s="243"/>
      <c r="L61" s="243"/>
      <c r="M61" s="243"/>
      <c r="N61" s="18"/>
    </row>
    <row r="62" spans="1:16" ht="16.5" customHeight="1">
      <c r="E62" s="20"/>
      <c r="H62" s="243"/>
      <c r="I62" s="243"/>
      <c r="J62" s="35"/>
      <c r="K62" s="243"/>
      <c r="L62" s="243"/>
      <c r="M62" s="243"/>
      <c r="N62" s="18"/>
    </row>
    <row r="63" spans="1:16" ht="16.5" customHeight="1">
      <c r="A63" s="2" t="s">
        <v>42</v>
      </c>
      <c r="E63" s="20"/>
      <c r="H63" s="243"/>
      <c r="I63" s="243"/>
      <c r="J63" s="36"/>
      <c r="K63" s="37"/>
      <c r="L63" s="37"/>
      <c r="M63" s="243"/>
      <c r="N63" s="18"/>
    </row>
    <row r="64" spans="1:16" ht="16.5" customHeight="1">
      <c r="E64" s="20"/>
      <c r="H64" s="243"/>
      <c r="I64" s="243"/>
      <c r="J64" s="38"/>
      <c r="K64" s="243"/>
      <c r="L64" s="39"/>
      <c r="M64" s="243"/>
      <c r="N64" s="18"/>
    </row>
    <row r="65" spans="1:16" ht="16.5" customHeight="1">
      <c r="A65" s="16" t="s">
        <v>43</v>
      </c>
      <c r="E65" s="20"/>
      <c r="H65" s="16"/>
      <c r="I65" s="243"/>
      <c r="J65" s="18"/>
      <c r="K65" s="19"/>
      <c r="L65" s="19"/>
      <c r="M65" s="19"/>
      <c r="N65" s="18"/>
      <c r="O65" s="243"/>
    </row>
    <row r="66" spans="1:16" ht="16.5" customHeight="1">
      <c r="B66" s="16" t="s">
        <v>44</v>
      </c>
      <c r="E66" s="20"/>
      <c r="H66" s="243">
        <v>11</v>
      </c>
      <c r="I66" s="243"/>
      <c r="J66" s="18">
        <v>56273603</v>
      </c>
      <c r="K66" s="19"/>
      <c r="L66" s="19">
        <v>54288330</v>
      </c>
      <c r="M66" s="19"/>
      <c r="N66" s="18">
        <v>41115780</v>
      </c>
      <c r="O66" s="243"/>
      <c r="P66" s="19">
        <v>9000000</v>
      </c>
    </row>
    <row r="67" spans="1:16" ht="16.5" customHeight="1">
      <c r="A67" s="16" t="s">
        <v>45</v>
      </c>
      <c r="H67" s="243">
        <v>13</v>
      </c>
      <c r="I67" s="243"/>
      <c r="J67" s="18">
        <v>385039457</v>
      </c>
      <c r="K67" s="19"/>
      <c r="L67" s="19">
        <v>419921028</v>
      </c>
      <c r="M67" s="19"/>
      <c r="N67" s="18">
        <v>273147579</v>
      </c>
      <c r="O67" s="243"/>
      <c r="P67" s="19">
        <v>353510490</v>
      </c>
    </row>
    <row r="68" spans="1:16" ht="16.5" customHeight="1">
      <c r="A68" s="27" t="s">
        <v>46</v>
      </c>
      <c r="B68" s="23"/>
      <c r="H68" s="243"/>
      <c r="I68" s="243"/>
      <c r="J68" s="18"/>
      <c r="K68" s="19"/>
      <c r="L68" s="19"/>
      <c r="M68" s="19"/>
      <c r="N68" s="18"/>
      <c r="O68" s="243"/>
    </row>
    <row r="69" spans="1:16" ht="16.5" customHeight="1">
      <c r="A69" s="27"/>
      <c r="B69" s="23" t="s">
        <v>47</v>
      </c>
      <c r="H69" s="243">
        <v>11</v>
      </c>
      <c r="I69" s="243"/>
      <c r="J69" s="18">
        <v>39474796</v>
      </c>
      <c r="K69" s="19"/>
      <c r="L69" s="19">
        <v>13246726</v>
      </c>
      <c r="M69" s="19"/>
      <c r="N69" s="18">
        <v>38059238</v>
      </c>
      <c r="O69" s="243"/>
      <c r="P69" s="19">
        <v>10968709</v>
      </c>
    </row>
    <row r="70" spans="1:16" ht="16.5" customHeight="1">
      <c r="A70" s="16" t="s">
        <v>48</v>
      </c>
      <c r="H70" s="243">
        <v>12</v>
      </c>
      <c r="I70" s="243"/>
      <c r="J70" s="18">
        <v>12274721</v>
      </c>
      <c r="K70" s="19"/>
      <c r="L70" s="19">
        <v>9742703</v>
      </c>
      <c r="M70" s="19"/>
      <c r="N70" s="18">
        <v>11126001</v>
      </c>
      <c r="O70" s="243"/>
      <c r="P70" s="19">
        <v>8633751</v>
      </c>
    </row>
    <row r="71" spans="1:16" ht="16.5" customHeight="1">
      <c r="A71" s="16" t="s">
        <v>49</v>
      </c>
      <c r="H71" s="243">
        <v>11</v>
      </c>
      <c r="I71" s="243"/>
      <c r="J71" s="18">
        <v>100464771</v>
      </c>
      <c r="K71" s="19"/>
      <c r="L71" s="19">
        <v>498853654</v>
      </c>
      <c r="M71" s="19"/>
      <c r="N71" s="18">
        <v>100464771</v>
      </c>
      <c r="O71" s="243"/>
      <c r="P71" s="19">
        <v>498853654</v>
      </c>
    </row>
    <row r="72" spans="1:16" ht="16.5" customHeight="1">
      <c r="A72" s="16" t="s">
        <v>50</v>
      </c>
      <c r="H72" s="243"/>
      <c r="I72" s="243"/>
      <c r="J72" s="18">
        <v>11455</v>
      </c>
      <c r="K72" s="19"/>
      <c r="L72" s="19">
        <v>194952</v>
      </c>
      <c r="M72" s="19"/>
      <c r="N72" s="18">
        <v>0</v>
      </c>
      <c r="O72" s="243"/>
      <c r="P72" s="19">
        <v>0</v>
      </c>
    </row>
    <row r="73" spans="1:16" ht="16.5" customHeight="1">
      <c r="A73" s="16" t="s">
        <v>51</v>
      </c>
      <c r="C73" s="2"/>
      <c r="H73" s="243"/>
      <c r="I73" s="243"/>
      <c r="J73" s="24">
        <v>13204800</v>
      </c>
      <c r="K73" s="19"/>
      <c r="L73" s="25">
        <v>13139085</v>
      </c>
      <c r="M73" s="19"/>
      <c r="N73" s="24">
        <v>6973131</v>
      </c>
      <c r="O73" s="243"/>
      <c r="P73" s="25">
        <v>10066597</v>
      </c>
    </row>
    <row r="74" spans="1:16" ht="16.5" customHeight="1">
      <c r="E74" s="20"/>
      <c r="H74" s="243"/>
      <c r="I74" s="243"/>
      <c r="J74" s="18"/>
      <c r="K74" s="19"/>
      <c r="L74" s="19"/>
      <c r="M74" s="19"/>
      <c r="N74" s="18"/>
    </row>
    <row r="75" spans="1:16" ht="16.5" customHeight="1">
      <c r="A75" s="26" t="s">
        <v>52</v>
      </c>
      <c r="H75" s="243"/>
      <c r="I75" s="243"/>
      <c r="J75" s="24">
        <f>SUM(J65:J74)</f>
        <v>606743603</v>
      </c>
      <c r="K75" s="19"/>
      <c r="L75" s="25">
        <f>SUM(L65:L74)</f>
        <v>1009386478</v>
      </c>
      <c r="M75" s="19"/>
      <c r="N75" s="24">
        <f>SUM(N65:N74)</f>
        <v>470886500</v>
      </c>
      <c r="O75" s="243"/>
      <c r="P75" s="25">
        <f>SUM(P65:P74)</f>
        <v>891033201</v>
      </c>
    </row>
    <row r="76" spans="1:16" ht="16.5" customHeight="1">
      <c r="E76" s="20"/>
      <c r="H76" s="243"/>
      <c r="I76" s="243"/>
      <c r="J76" s="18"/>
      <c r="K76" s="19"/>
      <c r="L76" s="19"/>
      <c r="M76" s="19"/>
      <c r="N76" s="18"/>
    </row>
    <row r="77" spans="1:16" ht="16.5" customHeight="1">
      <c r="A77" s="2" t="s">
        <v>53</v>
      </c>
      <c r="H77" s="243"/>
      <c r="I77" s="16"/>
      <c r="J77" s="18"/>
      <c r="K77" s="19"/>
      <c r="L77" s="19"/>
      <c r="M77" s="19"/>
      <c r="N77" s="18"/>
      <c r="O77" s="16"/>
    </row>
    <row r="78" spans="1:16" ht="16.5" customHeight="1">
      <c r="E78" s="20"/>
      <c r="H78" s="243"/>
      <c r="I78" s="243"/>
      <c r="J78" s="18"/>
      <c r="K78" s="19"/>
      <c r="L78" s="19"/>
      <c r="M78" s="19"/>
      <c r="N78" s="18"/>
      <c r="O78" s="243"/>
    </row>
    <row r="79" spans="1:16" ht="16.5" customHeight="1">
      <c r="A79" s="16" t="s">
        <v>54</v>
      </c>
      <c r="E79" s="20"/>
      <c r="H79" s="243"/>
      <c r="I79" s="243"/>
      <c r="J79" s="18">
        <v>162693</v>
      </c>
      <c r="K79" s="19"/>
      <c r="L79" s="19">
        <v>650771</v>
      </c>
      <c r="M79" s="19"/>
      <c r="N79" s="18">
        <v>162693</v>
      </c>
      <c r="O79" s="16"/>
      <c r="P79" s="19">
        <v>650771</v>
      </c>
    </row>
    <row r="80" spans="1:16" ht="16.5" customHeight="1">
      <c r="A80" s="16" t="s">
        <v>55</v>
      </c>
      <c r="H80" s="243"/>
      <c r="I80" s="16"/>
      <c r="J80" s="18"/>
      <c r="K80" s="19"/>
      <c r="L80" s="19"/>
      <c r="M80" s="19"/>
      <c r="N80" s="18"/>
      <c r="O80" s="243"/>
    </row>
    <row r="81" spans="1:16" ht="16.5" customHeight="1">
      <c r="B81" s="16" t="s">
        <v>56</v>
      </c>
      <c r="H81" s="243">
        <v>11</v>
      </c>
      <c r="I81" s="16"/>
      <c r="J81" s="18">
        <v>185341667</v>
      </c>
      <c r="K81" s="19"/>
      <c r="L81" s="19">
        <v>174276255</v>
      </c>
      <c r="M81" s="19"/>
      <c r="N81" s="18">
        <v>184773781</v>
      </c>
      <c r="O81" s="243"/>
      <c r="P81" s="19">
        <v>173142894</v>
      </c>
    </row>
    <row r="82" spans="1:16" ht="16.5" customHeight="1">
      <c r="A82" s="16" t="s">
        <v>57</v>
      </c>
      <c r="H82" s="243">
        <v>11</v>
      </c>
      <c r="I82" s="16"/>
      <c r="J82" s="18">
        <v>300798120</v>
      </c>
      <c r="K82" s="19"/>
      <c r="L82" s="19">
        <v>0</v>
      </c>
      <c r="M82" s="19"/>
      <c r="N82" s="18">
        <v>300798120</v>
      </c>
      <c r="O82" s="243"/>
      <c r="P82" s="19">
        <v>0</v>
      </c>
    </row>
    <row r="83" spans="1:16" ht="16.5" customHeight="1">
      <c r="A83" s="16" t="s">
        <v>58</v>
      </c>
      <c r="E83" s="20"/>
      <c r="H83" s="243">
        <v>12</v>
      </c>
      <c r="I83" s="243"/>
      <c r="J83" s="18">
        <v>15797372</v>
      </c>
      <c r="K83" s="19"/>
      <c r="L83" s="19">
        <v>4241379</v>
      </c>
      <c r="M83" s="19"/>
      <c r="N83" s="18">
        <v>14018186</v>
      </c>
      <c r="O83" s="16"/>
      <c r="P83" s="19">
        <v>1595614</v>
      </c>
    </row>
    <row r="84" spans="1:16" ht="16.5" customHeight="1">
      <c r="A84" s="23" t="s">
        <v>59</v>
      </c>
      <c r="H84" s="243"/>
      <c r="I84" s="16"/>
      <c r="J84" s="18">
        <v>19637014</v>
      </c>
      <c r="K84" s="19"/>
      <c r="L84" s="19">
        <v>17959276</v>
      </c>
      <c r="M84" s="19"/>
      <c r="N84" s="18">
        <v>15009027</v>
      </c>
      <c r="O84" s="16"/>
      <c r="P84" s="19">
        <v>13747082</v>
      </c>
    </row>
    <row r="85" spans="1:16" ht="16.5" customHeight="1">
      <c r="A85" s="23" t="s">
        <v>60</v>
      </c>
      <c r="H85" s="243"/>
      <c r="I85" s="16"/>
      <c r="J85" s="24">
        <v>7636535</v>
      </c>
      <c r="K85" s="19"/>
      <c r="L85" s="25">
        <v>8230749</v>
      </c>
      <c r="M85" s="19"/>
      <c r="N85" s="24">
        <v>7461869</v>
      </c>
      <c r="O85" s="16"/>
      <c r="P85" s="25">
        <v>8061869</v>
      </c>
    </row>
    <row r="86" spans="1:16" ht="16.5" customHeight="1">
      <c r="H86" s="243"/>
      <c r="I86" s="16"/>
      <c r="J86" s="18"/>
      <c r="K86" s="19"/>
      <c r="L86" s="19"/>
      <c r="M86" s="19"/>
      <c r="N86" s="18"/>
    </row>
    <row r="87" spans="1:16" ht="16.5" customHeight="1">
      <c r="A87" s="26" t="s">
        <v>61</v>
      </c>
      <c r="H87" s="243"/>
      <c r="I87" s="16"/>
      <c r="J87" s="24">
        <f>SUM(J79:J85)</f>
        <v>529373401</v>
      </c>
      <c r="K87" s="19"/>
      <c r="L87" s="25">
        <f>SUM(L79:L85)</f>
        <v>205358430</v>
      </c>
      <c r="M87" s="19"/>
      <c r="N87" s="24">
        <f>SUM(N79:N85)</f>
        <v>522223676</v>
      </c>
      <c r="O87" s="16"/>
      <c r="P87" s="25">
        <f>SUM(P79:P85)</f>
        <v>197198230</v>
      </c>
    </row>
    <row r="88" spans="1:16" ht="16.5" customHeight="1">
      <c r="A88" s="23"/>
      <c r="H88" s="243"/>
      <c r="I88" s="243"/>
      <c r="J88" s="18"/>
      <c r="K88" s="19"/>
      <c r="L88" s="19"/>
      <c r="M88" s="19"/>
      <c r="N88" s="18"/>
    </row>
    <row r="89" spans="1:16" ht="16.5" customHeight="1">
      <c r="A89" s="2" t="s">
        <v>62</v>
      </c>
      <c r="C89" s="2"/>
      <c r="H89" s="243"/>
      <c r="I89" s="243"/>
      <c r="J89" s="24">
        <f>SUM(J75+J87)</f>
        <v>1136117004</v>
      </c>
      <c r="K89" s="19"/>
      <c r="L89" s="25">
        <f>SUM(L75+L87)</f>
        <v>1214744908</v>
      </c>
      <c r="M89" s="19"/>
      <c r="N89" s="24">
        <f>SUM(N75+N87)</f>
        <v>993110176</v>
      </c>
      <c r="O89" s="243"/>
      <c r="P89" s="25">
        <f>SUM(P75+P87)</f>
        <v>1088231431</v>
      </c>
    </row>
    <row r="90" spans="1:16" ht="16.5" customHeight="1">
      <c r="H90" s="243"/>
      <c r="I90" s="243"/>
      <c r="J90" s="37"/>
      <c r="K90" s="37"/>
      <c r="L90" s="37"/>
      <c r="M90" s="37"/>
      <c r="N90" s="37"/>
      <c r="O90" s="37"/>
      <c r="P90" s="37"/>
    </row>
    <row r="91" spans="1:16" ht="11.25" customHeight="1">
      <c r="H91" s="243"/>
      <c r="I91" s="243"/>
      <c r="J91" s="243"/>
      <c r="K91" s="243"/>
      <c r="L91" s="243"/>
      <c r="M91" s="243"/>
      <c r="N91" s="243"/>
      <c r="O91" s="243"/>
      <c r="P91" s="243"/>
    </row>
    <row r="92" spans="1:16" ht="16.5" customHeight="1">
      <c r="H92" s="243"/>
      <c r="I92" s="243"/>
      <c r="J92" s="243"/>
      <c r="K92" s="243"/>
      <c r="L92" s="243"/>
      <c r="M92" s="243"/>
      <c r="N92" s="243"/>
      <c r="O92" s="243"/>
      <c r="P92" s="243"/>
    </row>
    <row r="93" spans="1:16" ht="9.75" customHeight="1">
      <c r="H93" s="243"/>
      <c r="I93" s="243"/>
      <c r="J93" s="243"/>
      <c r="K93" s="243"/>
      <c r="L93" s="243"/>
      <c r="M93" s="243"/>
      <c r="N93" s="243"/>
      <c r="O93" s="243"/>
      <c r="P93" s="243"/>
    </row>
    <row r="94" spans="1:16" ht="16.5" customHeight="1">
      <c r="A94" s="258" t="s">
        <v>38</v>
      </c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</row>
    <row r="95" spans="1:16" s="40" customFormat="1" ht="16.5" customHeight="1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</row>
    <row r="96" spans="1:16" ht="22.15" customHeight="1">
      <c r="A96" s="31" t="s">
        <v>39</v>
      </c>
      <c r="B96" s="31"/>
      <c r="C96" s="31"/>
      <c r="D96" s="31"/>
      <c r="E96" s="31"/>
      <c r="F96" s="31"/>
      <c r="G96" s="31"/>
      <c r="H96" s="41"/>
      <c r="I96" s="41"/>
      <c r="J96" s="41"/>
      <c r="K96" s="41"/>
      <c r="L96" s="41"/>
      <c r="M96" s="41"/>
      <c r="N96" s="25"/>
      <c r="O96" s="25"/>
      <c r="P96" s="25"/>
    </row>
    <row r="97" spans="1:16" s="2" customFormat="1" ht="16.5" customHeight="1">
      <c r="A97" s="2" t="str">
        <f>A1</f>
        <v xml:space="preserve">PROEN Corp Public Company Limited </v>
      </c>
      <c r="H97" s="242"/>
      <c r="I97" s="242"/>
      <c r="J97" s="242"/>
      <c r="K97" s="242"/>
      <c r="L97" s="242"/>
      <c r="M97" s="242"/>
      <c r="N97" s="3"/>
      <c r="O97" s="3"/>
      <c r="P97" s="3"/>
    </row>
    <row r="98" spans="1:16" s="2" customFormat="1" ht="16.5" customHeight="1">
      <c r="A98" s="2" t="s">
        <v>40</v>
      </c>
      <c r="H98" s="242"/>
      <c r="I98" s="242"/>
      <c r="J98" s="242"/>
      <c r="K98" s="242"/>
      <c r="L98" s="242"/>
      <c r="M98" s="242"/>
      <c r="N98" s="3"/>
      <c r="O98" s="3"/>
      <c r="P98" s="3"/>
    </row>
    <row r="99" spans="1:16" s="2" customFormat="1" ht="16.5" customHeight="1">
      <c r="A99" s="4" t="str">
        <f>A51</f>
        <v>As at 30 September 2024</v>
      </c>
      <c r="B99" s="5"/>
      <c r="C99" s="5"/>
      <c r="D99" s="5"/>
      <c r="E99" s="5"/>
      <c r="F99" s="5"/>
      <c r="G99" s="5"/>
      <c r="H99" s="6"/>
      <c r="I99" s="6"/>
      <c r="J99" s="6"/>
      <c r="K99" s="6"/>
      <c r="L99" s="6"/>
      <c r="M99" s="6"/>
      <c r="N99" s="7"/>
      <c r="O99" s="7"/>
      <c r="P99" s="7"/>
    </row>
    <row r="100" spans="1:16" s="2" customFormat="1" ht="16.5" customHeight="1">
      <c r="A100" s="8"/>
      <c r="H100" s="242"/>
      <c r="I100" s="242"/>
      <c r="J100" s="242"/>
      <c r="K100" s="242"/>
      <c r="L100" s="242"/>
      <c r="M100" s="242"/>
      <c r="N100" s="3"/>
      <c r="O100" s="3"/>
      <c r="P100" s="3"/>
    </row>
    <row r="101" spans="1:16" s="2" customFormat="1" ht="16.5" customHeight="1">
      <c r="H101" s="242"/>
      <c r="I101" s="242"/>
      <c r="J101" s="242"/>
      <c r="K101" s="242"/>
      <c r="L101" s="242"/>
      <c r="M101" s="242"/>
      <c r="N101" s="3"/>
      <c r="O101" s="3"/>
      <c r="P101" s="3"/>
    </row>
    <row r="102" spans="1:16" s="2" customFormat="1" ht="16.5" customHeight="1">
      <c r="H102" s="242"/>
      <c r="I102" s="242"/>
      <c r="J102" s="260" t="s">
        <v>3</v>
      </c>
      <c r="K102" s="260"/>
      <c r="L102" s="260"/>
      <c r="M102" s="242"/>
      <c r="N102" s="261" t="s">
        <v>4</v>
      </c>
      <c r="O102" s="261"/>
      <c r="P102" s="261"/>
    </row>
    <row r="103" spans="1:16" s="2" customFormat="1" ht="16.5" customHeight="1">
      <c r="H103" s="242"/>
      <c r="I103" s="242"/>
      <c r="J103" s="259" t="s">
        <v>5</v>
      </c>
      <c r="K103" s="259"/>
      <c r="L103" s="259"/>
      <c r="M103" s="9"/>
      <c r="N103" s="259" t="s">
        <v>5</v>
      </c>
      <c r="O103" s="259"/>
      <c r="P103" s="259"/>
    </row>
    <row r="104" spans="1:16" s="2" customFormat="1" ht="16.5" customHeight="1">
      <c r="H104" s="242"/>
      <c r="I104" s="242"/>
      <c r="J104" s="10" t="s">
        <v>6</v>
      </c>
      <c r="K104" s="10"/>
      <c r="L104" s="10" t="s">
        <v>7</v>
      </c>
      <c r="M104" s="3"/>
      <c r="N104" s="10" t="s">
        <v>6</v>
      </c>
      <c r="O104" s="10"/>
      <c r="P104" s="10" t="s">
        <v>7</v>
      </c>
    </row>
    <row r="105" spans="1:16" s="2" customFormat="1" ht="16.5" customHeight="1">
      <c r="H105" s="242"/>
      <c r="I105" s="242"/>
      <c r="J105" s="11" t="s">
        <v>8</v>
      </c>
      <c r="K105" s="11"/>
      <c r="L105" s="11" t="s">
        <v>9</v>
      </c>
      <c r="M105" s="12"/>
      <c r="N105" s="11" t="s">
        <v>8</v>
      </c>
      <c r="O105" s="11"/>
      <c r="P105" s="11" t="s">
        <v>9</v>
      </c>
    </row>
    <row r="106" spans="1:16" s="2" customFormat="1" ht="16.5" customHeight="1">
      <c r="H106" s="242"/>
      <c r="I106" s="242"/>
      <c r="J106" s="11" t="s">
        <v>10</v>
      </c>
      <c r="K106" s="11"/>
      <c r="L106" s="11" t="s">
        <v>11</v>
      </c>
      <c r="M106" s="12"/>
      <c r="N106" s="11" t="s">
        <v>10</v>
      </c>
      <c r="O106" s="11"/>
      <c r="P106" s="11" t="s">
        <v>11</v>
      </c>
    </row>
    <row r="107" spans="1:16" s="2" customFormat="1" ht="16.5" customHeight="1">
      <c r="F107" s="2">
        <v>0</v>
      </c>
      <c r="H107" s="13" t="s">
        <v>12</v>
      </c>
      <c r="I107" s="242"/>
      <c r="J107" s="14" t="s">
        <v>13</v>
      </c>
      <c r="K107" s="10"/>
      <c r="L107" s="14" t="s">
        <v>13</v>
      </c>
      <c r="M107" s="10"/>
      <c r="N107" s="14" t="s">
        <v>13</v>
      </c>
      <c r="O107" s="10"/>
      <c r="P107" s="14" t="s">
        <v>13</v>
      </c>
    </row>
    <row r="108" spans="1:16" s="2" customFormat="1" ht="16.5" customHeight="1">
      <c r="H108" s="242"/>
      <c r="I108" s="242"/>
      <c r="J108" s="42"/>
      <c r="K108" s="242"/>
      <c r="L108" s="242"/>
      <c r="M108" s="242"/>
      <c r="N108" s="15"/>
      <c r="O108" s="3"/>
      <c r="P108" s="3"/>
    </row>
    <row r="109" spans="1:16" s="2" customFormat="1" ht="16.5" customHeight="1">
      <c r="A109" s="2" t="s">
        <v>63</v>
      </c>
      <c r="H109" s="242"/>
      <c r="I109" s="242"/>
      <c r="J109" s="42"/>
      <c r="K109" s="242"/>
      <c r="L109" s="242"/>
      <c r="M109" s="242"/>
      <c r="N109" s="15"/>
      <c r="O109" s="3"/>
      <c r="P109" s="3"/>
    </row>
    <row r="110" spans="1:16" ht="16.5" customHeight="1">
      <c r="A110" s="23"/>
      <c r="H110" s="243"/>
      <c r="I110" s="243"/>
      <c r="J110" s="35"/>
      <c r="K110" s="243"/>
      <c r="L110" s="243"/>
      <c r="M110" s="243"/>
      <c r="N110" s="18"/>
    </row>
    <row r="111" spans="1:16" ht="16.5" customHeight="1">
      <c r="A111" s="2" t="s">
        <v>64</v>
      </c>
      <c r="H111" s="16"/>
      <c r="I111" s="243"/>
      <c r="J111" s="35"/>
      <c r="K111" s="243"/>
      <c r="L111" s="243"/>
      <c r="M111" s="243"/>
      <c r="N111" s="18"/>
    </row>
    <row r="112" spans="1:16" ht="16.5" customHeight="1">
      <c r="B112" s="27" t="s">
        <v>65</v>
      </c>
      <c r="C112" s="23"/>
      <c r="D112" s="23"/>
      <c r="H112" s="43">
        <v>14</v>
      </c>
      <c r="I112" s="243"/>
      <c r="J112" s="35"/>
      <c r="K112" s="243"/>
      <c r="L112" s="243"/>
      <c r="M112" s="243"/>
      <c r="N112" s="44"/>
      <c r="O112" s="45"/>
      <c r="P112" s="45"/>
    </row>
    <row r="113" spans="1:16" ht="16.5" customHeight="1">
      <c r="B113" s="27"/>
      <c r="C113" s="46" t="s">
        <v>66</v>
      </c>
      <c r="D113" s="46"/>
      <c r="E113" s="47"/>
      <c r="F113" s="47"/>
      <c r="G113" s="47"/>
      <c r="H113" s="43"/>
      <c r="I113" s="43"/>
      <c r="J113" s="48"/>
      <c r="K113" s="243"/>
      <c r="L113" s="43"/>
      <c r="M113" s="243"/>
      <c r="N113" s="49"/>
      <c r="O113" s="50"/>
      <c r="P113" s="50"/>
    </row>
    <row r="114" spans="1:16" ht="16.5" customHeight="1">
      <c r="B114" s="27"/>
      <c r="C114" s="46"/>
      <c r="D114" s="46" t="s">
        <v>67</v>
      </c>
      <c r="E114" s="47"/>
      <c r="F114" s="47"/>
      <c r="G114" s="47"/>
      <c r="H114" s="43"/>
      <c r="I114" s="43"/>
      <c r="J114" s="48"/>
      <c r="K114" s="243"/>
      <c r="L114" s="43"/>
      <c r="M114" s="243"/>
      <c r="N114" s="49"/>
      <c r="O114" s="50"/>
      <c r="P114" s="50"/>
    </row>
    <row r="115" spans="1:16" ht="16.5" customHeight="1">
      <c r="B115" s="27"/>
      <c r="C115" s="46" t="s">
        <v>68</v>
      </c>
      <c r="D115" s="46"/>
      <c r="E115" s="47"/>
      <c r="F115" s="47"/>
      <c r="G115" s="47"/>
      <c r="H115" s="43"/>
      <c r="I115" s="43"/>
      <c r="J115" s="48"/>
      <c r="K115" s="243"/>
      <c r="L115" s="43"/>
      <c r="M115" s="243"/>
      <c r="N115" s="49"/>
      <c r="O115" s="50"/>
      <c r="P115" s="50"/>
    </row>
    <row r="116" spans="1:16" ht="16.5" customHeight="1">
      <c r="B116" s="27"/>
      <c r="C116" s="46"/>
      <c r="D116" s="46" t="s">
        <v>69</v>
      </c>
      <c r="E116" s="47"/>
      <c r="F116" s="47"/>
      <c r="G116" s="47"/>
      <c r="H116" s="43"/>
      <c r="I116" s="43"/>
      <c r="J116" s="48"/>
      <c r="K116" s="243"/>
      <c r="L116" s="43"/>
      <c r="M116" s="243"/>
      <c r="N116" s="49"/>
      <c r="O116" s="50"/>
      <c r="P116" s="50"/>
    </row>
    <row r="117" spans="1:16" ht="16.5" customHeight="1" thickBot="1">
      <c r="B117" s="27"/>
      <c r="C117" s="46"/>
      <c r="E117" s="47" t="s">
        <v>70</v>
      </c>
      <c r="H117" s="16"/>
      <c r="I117" s="43"/>
      <c r="J117" s="51">
        <v>432898451</v>
      </c>
      <c r="K117" s="50"/>
      <c r="L117" s="52">
        <v>237000000</v>
      </c>
      <c r="M117" s="50"/>
      <c r="N117" s="51">
        <v>432898451</v>
      </c>
      <c r="O117" s="50"/>
      <c r="P117" s="52">
        <v>237000000</v>
      </c>
    </row>
    <row r="118" spans="1:16" ht="16.5" customHeight="1" thickTop="1">
      <c r="H118" s="243"/>
      <c r="I118" s="243"/>
      <c r="J118" s="49"/>
      <c r="K118" s="50"/>
      <c r="L118" s="50"/>
      <c r="M118" s="50"/>
      <c r="N118" s="49"/>
      <c r="O118" s="243"/>
      <c r="P118" s="50"/>
    </row>
    <row r="119" spans="1:16" ht="16.5" customHeight="1">
      <c r="B119" s="27" t="s">
        <v>71</v>
      </c>
      <c r="C119" s="23"/>
      <c r="D119" s="23"/>
      <c r="H119" s="243"/>
      <c r="I119" s="243"/>
      <c r="J119" s="44"/>
      <c r="K119" s="45"/>
      <c r="L119" s="45"/>
      <c r="M119" s="45"/>
      <c r="N119" s="44"/>
      <c r="O119" s="243"/>
      <c r="P119" s="45"/>
    </row>
    <row r="120" spans="1:16" ht="16.5" customHeight="1">
      <c r="B120" s="27"/>
      <c r="C120" s="46" t="s">
        <v>72</v>
      </c>
      <c r="D120" s="23"/>
      <c r="H120" s="243"/>
      <c r="I120" s="243"/>
      <c r="J120" s="49"/>
      <c r="K120" s="50"/>
      <c r="L120" s="50"/>
      <c r="M120" s="50"/>
      <c r="N120" s="49"/>
      <c r="O120" s="243"/>
      <c r="P120" s="50"/>
    </row>
    <row r="121" spans="1:16" ht="16.5" customHeight="1">
      <c r="B121" s="27"/>
      <c r="C121" s="46"/>
      <c r="D121" s="46" t="s">
        <v>73</v>
      </c>
      <c r="H121" s="243"/>
      <c r="I121" s="243"/>
      <c r="J121" s="49"/>
      <c r="K121" s="50"/>
      <c r="L121" s="50"/>
      <c r="M121" s="50"/>
      <c r="N121" s="49"/>
      <c r="O121" s="243"/>
      <c r="P121" s="50"/>
    </row>
    <row r="122" spans="1:16" ht="16.5" customHeight="1">
      <c r="B122" s="27"/>
      <c r="C122" s="46" t="s">
        <v>68</v>
      </c>
      <c r="D122" s="46"/>
      <c r="E122" s="47"/>
      <c r="F122" s="47"/>
      <c r="G122" s="47"/>
      <c r="H122" s="243"/>
      <c r="I122" s="243"/>
      <c r="J122" s="49"/>
      <c r="K122" s="50"/>
      <c r="L122" s="50"/>
      <c r="M122" s="50"/>
      <c r="N122" s="49"/>
      <c r="O122" s="243"/>
      <c r="P122" s="50"/>
    </row>
    <row r="123" spans="1:16" ht="16.5" customHeight="1">
      <c r="B123" s="27"/>
      <c r="C123" s="46"/>
      <c r="D123" s="46" t="s">
        <v>74</v>
      </c>
      <c r="E123" s="47"/>
      <c r="F123" s="47"/>
      <c r="G123" s="47"/>
      <c r="H123" s="243"/>
      <c r="I123" s="243"/>
      <c r="J123" s="49"/>
      <c r="K123" s="50"/>
      <c r="L123" s="50"/>
      <c r="M123" s="50"/>
      <c r="N123" s="49"/>
      <c r="O123" s="243"/>
      <c r="P123" s="50"/>
    </row>
    <row r="124" spans="1:16" ht="16.5" customHeight="1">
      <c r="B124" s="27"/>
      <c r="C124" s="46"/>
      <c r="E124" s="47" t="s">
        <v>70</v>
      </c>
      <c r="H124" s="243"/>
      <c r="I124" s="243"/>
      <c r="J124" s="18">
        <v>196284035</v>
      </c>
      <c r="K124" s="53"/>
      <c r="L124" s="53">
        <v>173158750</v>
      </c>
      <c r="M124" s="53"/>
      <c r="N124" s="18">
        <v>196284035</v>
      </c>
      <c r="O124" s="50"/>
      <c r="P124" s="50">
        <v>173158750</v>
      </c>
    </row>
    <row r="125" spans="1:16" ht="16.5" customHeight="1">
      <c r="A125" s="16" t="s">
        <v>75</v>
      </c>
      <c r="B125" s="27"/>
      <c r="C125" s="23"/>
      <c r="D125" s="46"/>
      <c r="H125" s="243">
        <v>14</v>
      </c>
      <c r="I125" s="243"/>
      <c r="J125" s="18">
        <v>344125113</v>
      </c>
      <c r="K125" s="53"/>
      <c r="L125" s="53">
        <v>322716550</v>
      </c>
      <c r="M125" s="53"/>
      <c r="N125" s="18">
        <v>344125113</v>
      </c>
      <c r="O125" s="50"/>
      <c r="P125" s="50">
        <v>322716550</v>
      </c>
    </row>
    <row r="126" spans="1:16" ht="16.5" customHeight="1">
      <c r="A126" s="27" t="s">
        <v>76</v>
      </c>
      <c r="C126" s="23"/>
      <c r="D126" s="23"/>
      <c r="H126" s="243"/>
      <c r="I126" s="243"/>
      <c r="J126" s="18"/>
      <c r="K126" s="53"/>
      <c r="L126" s="53"/>
      <c r="M126" s="53"/>
      <c r="N126" s="18"/>
      <c r="O126" s="53"/>
      <c r="P126" s="53"/>
    </row>
    <row r="127" spans="1:16" ht="16.5" customHeight="1">
      <c r="B127" s="23" t="s">
        <v>77</v>
      </c>
      <c r="D127" s="23"/>
      <c r="H127" s="243"/>
      <c r="I127" s="243"/>
      <c r="J127" s="18">
        <v>1175732</v>
      </c>
      <c r="K127" s="53"/>
      <c r="L127" s="53">
        <v>1175732</v>
      </c>
      <c r="M127" s="53"/>
      <c r="N127" s="18">
        <v>0</v>
      </c>
      <c r="O127" s="53"/>
      <c r="P127" s="53">
        <v>0</v>
      </c>
    </row>
    <row r="128" spans="1:16" ht="16.5" customHeight="1">
      <c r="A128" s="16" t="s">
        <v>78</v>
      </c>
      <c r="B128" s="23"/>
      <c r="D128" s="23"/>
      <c r="H128" s="243"/>
      <c r="I128" s="243"/>
      <c r="J128" s="18"/>
      <c r="K128" s="53"/>
      <c r="L128" s="53"/>
      <c r="M128" s="53"/>
      <c r="N128" s="18"/>
      <c r="O128" s="53"/>
      <c r="P128" s="53"/>
    </row>
    <row r="129" spans="1:16" ht="16.5" customHeight="1">
      <c r="B129" s="23" t="s">
        <v>79</v>
      </c>
      <c r="D129" s="23"/>
      <c r="H129" s="243"/>
      <c r="I129" s="243"/>
      <c r="J129" s="18">
        <v>-1502</v>
      </c>
      <c r="K129" s="53"/>
      <c r="L129" s="53">
        <v>-1502</v>
      </c>
      <c r="M129" s="53"/>
      <c r="N129" s="18">
        <v>0</v>
      </c>
      <c r="O129" s="53"/>
      <c r="P129" s="53">
        <v>0</v>
      </c>
    </row>
    <row r="130" spans="1:16" ht="16.5" customHeight="1">
      <c r="A130" s="23" t="s">
        <v>80</v>
      </c>
      <c r="H130" s="243"/>
      <c r="I130" s="243"/>
      <c r="J130" s="18"/>
      <c r="K130" s="243"/>
      <c r="L130" s="53"/>
      <c r="M130" s="53"/>
      <c r="N130" s="18"/>
      <c r="O130" s="53"/>
      <c r="P130" s="53"/>
    </row>
    <row r="131" spans="1:16" ht="16.5" customHeight="1">
      <c r="A131" s="23"/>
      <c r="B131" s="16" t="s">
        <v>81</v>
      </c>
      <c r="H131" s="243">
        <v>15</v>
      </c>
      <c r="I131" s="243"/>
      <c r="J131" s="18">
        <v>12324000</v>
      </c>
      <c r="K131" s="19"/>
      <c r="L131" s="53">
        <v>12090000</v>
      </c>
      <c r="M131" s="53"/>
      <c r="N131" s="18">
        <v>12324000</v>
      </c>
      <c r="O131" s="53"/>
      <c r="P131" s="53">
        <v>12090000</v>
      </c>
    </row>
    <row r="132" spans="1:16" ht="16.5" customHeight="1">
      <c r="A132" s="2"/>
      <c r="B132" s="23" t="s">
        <v>82</v>
      </c>
      <c r="H132" s="243"/>
      <c r="I132" s="243"/>
      <c r="J132" s="24">
        <v>9323443</v>
      </c>
      <c r="K132" s="19"/>
      <c r="L132" s="54">
        <v>48380787</v>
      </c>
      <c r="M132" s="53"/>
      <c r="N132" s="24">
        <v>67943873</v>
      </c>
      <c r="O132" s="53"/>
      <c r="P132" s="54">
        <v>73797710</v>
      </c>
    </row>
    <row r="133" spans="1:16" ht="16.5" customHeight="1">
      <c r="E133" s="20"/>
      <c r="H133" s="243"/>
      <c r="I133" s="243"/>
      <c r="J133" s="18"/>
      <c r="K133" s="19"/>
      <c r="L133" s="19"/>
      <c r="M133" s="19"/>
      <c r="N133" s="18"/>
      <c r="O133" s="55"/>
    </row>
    <row r="134" spans="1:16" ht="16.5" customHeight="1">
      <c r="A134" s="16" t="s">
        <v>83</v>
      </c>
      <c r="H134" s="243"/>
      <c r="I134" s="243"/>
      <c r="J134" s="49">
        <f>SUM(J124:J133)</f>
        <v>563230821</v>
      </c>
      <c r="K134" s="50"/>
      <c r="L134" s="50">
        <f>SUM(L124:L133)</f>
        <v>557520317</v>
      </c>
      <c r="M134" s="50"/>
      <c r="N134" s="49">
        <f>SUM(N124:N133)</f>
        <v>620677021</v>
      </c>
      <c r="O134" s="50"/>
      <c r="P134" s="50">
        <f>SUM(P124:P133)</f>
        <v>581763010</v>
      </c>
    </row>
    <row r="135" spans="1:16" ht="16.5" customHeight="1">
      <c r="A135" s="16" t="s">
        <v>84</v>
      </c>
      <c r="H135" s="243"/>
      <c r="I135" s="243"/>
      <c r="J135" s="56">
        <v>1081987</v>
      </c>
      <c r="K135" s="50"/>
      <c r="L135" s="57">
        <v>1781817</v>
      </c>
      <c r="M135" s="50"/>
      <c r="N135" s="56">
        <v>0</v>
      </c>
      <c r="O135" s="50"/>
      <c r="P135" s="57">
        <v>0</v>
      </c>
    </row>
    <row r="136" spans="1:16" ht="16.5" customHeight="1">
      <c r="E136" s="20"/>
      <c r="H136" s="243"/>
      <c r="I136" s="243"/>
      <c r="J136" s="18"/>
      <c r="K136" s="19"/>
      <c r="L136" s="19"/>
      <c r="M136" s="19"/>
      <c r="N136" s="18"/>
    </row>
    <row r="137" spans="1:16" ht="16.5" customHeight="1">
      <c r="A137" s="26" t="s">
        <v>85</v>
      </c>
      <c r="H137" s="243"/>
      <c r="I137" s="243"/>
      <c r="J137" s="24">
        <f>SUM(J134:J136)</f>
        <v>564312808</v>
      </c>
      <c r="K137" s="19"/>
      <c r="L137" s="25">
        <f>SUM(L134:L136)</f>
        <v>559302134</v>
      </c>
      <c r="M137" s="19"/>
      <c r="N137" s="24">
        <f>SUM(N134:N136)</f>
        <v>620677021</v>
      </c>
      <c r="O137" s="55"/>
      <c r="P137" s="25">
        <f>SUM(P134:P136)</f>
        <v>581763010</v>
      </c>
    </row>
    <row r="138" spans="1:16" ht="16.5" customHeight="1">
      <c r="A138" s="23"/>
      <c r="E138" s="20"/>
      <c r="H138" s="243"/>
      <c r="I138" s="243"/>
      <c r="J138" s="18"/>
      <c r="K138" s="19"/>
      <c r="L138" s="19"/>
      <c r="M138" s="19"/>
      <c r="N138" s="18"/>
    </row>
    <row r="139" spans="1:16" ht="16.5" customHeight="1" thickBot="1">
      <c r="A139" s="26" t="s">
        <v>86</v>
      </c>
      <c r="H139" s="243"/>
      <c r="I139" s="243"/>
      <c r="J139" s="28">
        <f>SUM(J89+J137)</f>
        <v>1700429812</v>
      </c>
      <c r="K139" s="19"/>
      <c r="L139" s="29">
        <f>SUM(L89+L137)</f>
        <v>1774047042</v>
      </c>
      <c r="M139" s="19"/>
      <c r="N139" s="28">
        <f>SUM(N89+N137)</f>
        <v>1613787197</v>
      </c>
      <c r="O139" s="243"/>
      <c r="P139" s="29">
        <f>SUM(P89+P137)</f>
        <v>1669994441</v>
      </c>
    </row>
    <row r="140" spans="1:16" ht="20.25" customHeight="1" thickTop="1">
      <c r="A140" s="2"/>
      <c r="H140" s="243"/>
      <c r="I140" s="19"/>
      <c r="J140" s="19"/>
      <c r="K140" s="19"/>
      <c r="L140" s="19"/>
      <c r="M140" s="19"/>
    </row>
    <row r="141" spans="1:16" s="23" customFormat="1" ht="16.5" customHeight="1">
      <c r="A141" s="258" t="s">
        <v>38</v>
      </c>
      <c r="B141" s="258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</row>
    <row r="142" spans="1:16" s="23" customFormat="1" ht="16.5" customHeight="1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</row>
    <row r="143" spans="1:16" ht="22.15" customHeight="1">
      <c r="A143" s="31" t="str">
        <f>A96</f>
        <v>The accompanying notes form part of this interim financial information.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2"/>
      <c r="O143" s="32"/>
      <c r="P143" s="32"/>
    </row>
  </sheetData>
  <mergeCells count="15">
    <mergeCell ref="J54:L54"/>
    <mergeCell ref="N54:P54"/>
    <mergeCell ref="J6:L6"/>
    <mergeCell ref="N6:P6"/>
    <mergeCell ref="J7:L7"/>
    <mergeCell ref="N7:P7"/>
    <mergeCell ref="A45:P45"/>
    <mergeCell ref="A141:P141"/>
    <mergeCell ref="J55:L55"/>
    <mergeCell ref="N55:P55"/>
    <mergeCell ref="A94:P94"/>
    <mergeCell ref="J102:L102"/>
    <mergeCell ref="N102:P102"/>
    <mergeCell ref="J103:L103"/>
    <mergeCell ref="N103:P103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48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0C5B-F165-4874-886C-28D35C11E2EA}">
  <sheetPr>
    <tabColor rgb="FFE36C09"/>
  </sheetPr>
  <dimension ref="A1:L63"/>
  <sheetViews>
    <sheetView topLeftCell="A53" zoomScaleNormal="100" zoomScaleSheetLayoutView="100" workbookViewId="0">
      <selection activeCell="C16" sqref="C16"/>
    </sheetView>
  </sheetViews>
  <sheetFormatPr defaultColWidth="7.09765625" defaultRowHeight="16.5" customHeight="1"/>
  <cols>
    <col min="1" max="2" width="1.19921875" style="61" customWidth="1"/>
    <col min="3" max="3" width="33.3984375" style="61" customWidth="1"/>
    <col min="4" max="4" width="3.296875" style="61" customWidth="1"/>
    <col min="5" max="5" width="0.69921875" style="61" customWidth="1"/>
    <col min="6" max="6" width="9.296875" style="61" customWidth="1"/>
    <col min="7" max="7" width="0.5" style="61" customWidth="1"/>
    <col min="8" max="8" width="9.296875" style="61" customWidth="1"/>
    <col min="9" max="9" width="0.5" style="61" customWidth="1"/>
    <col min="10" max="10" width="9.296875" style="61" customWidth="1"/>
    <col min="11" max="11" width="0.5" style="61" customWidth="1"/>
    <col min="12" max="12" width="9.296875" style="61" customWidth="1"/>
    <col min="13" max="16384" width="7.09765625" style="61"/>
  </cols>
  <sheetData>
    <row r="1" spans="1:12" ht="16.5" customHeight="1">
      <c r="A1" s="58" t="s">
        <v>0</v>
      </c>
      <c r="B1" s="59"/>
      <c r="C1" s="59"/>
      <c r="D1" s="59"/>
      <c r="E1" s="60"/>
      <c r="F1" s="60"/>
      <c r="G1" s="60"/>
      <c r="H1" s="60"/>
      <c r="I1" s="60"/>
      <c r="J1" s="60"/>
      <c r="K1" s="59"/>
      <c r="L1" s="60"/>
    </row>
    <row r="2" spans="1:12" ht="16.5" customHeight="1">
      <c r="A2" s="62" t="s">
        <v>87</v>
      </c>
      <c r="B2" s="62"/>
      <c r="C2" s="62"/>
      <c r="D2" s="247"/>
      <c r="E2" s="63"/>
      <c r="F2" s="63"/>
      <c r="G2" s="63"/>
      <c r="H2" s="63"/>
      <c r="I2" s="63"/>
      <c r="J2" s="63"/>
      <c r="K2" s="59"/>
      <c r="L2" s="63"/>
    </row>
    <row r="3" spans="1:12" ht="16.5" customHeight="1">
      <c r="A3" s="64" t="s">
        <v>88</v>
      </c>
      <c r="B3" s="64"/>
      <c r="C3" s="64"/>
      <c r="D3" s="65"/>
      <c r="E3" s="66"/>
      <c r="F3" s="66"/>
      <c r="G3" s="66"/>
      <c r="H3" s="66"/>
      <c r="I3" s="66"/>
      <c r="J3" s="66"/>
      <c r="K3" s="255"/>
      <c r="L3" s="66"/>
    </row>
    <row r="4" spans="1:12" ht="15" customHeight="1">
      <c r="A4" s="62"/>
      <c r="B4" s="62"/>
      <c r="C4" s="62"/>
      <c r="D4" s="247"/>
      <c r="E4" s="63"/>
      <c r="F4" s="63"/>
      <c r="G4" s="63"/>
      <c r="H4" s="63"/>
      <c r="I4" s="63"/>
      <c r="J4" s="63"/>
      <c r="K4" s="59"/>
      <c r="L4" s="63"/>
    </row>
    <row r="5" spans="1:12" ht="15" customHeight="1">
      <c r="A5" s="62"/>
      <c r="B5" s="62"/>
      <c r="C5" s="62"/>
      <c r="D5" s="247"/>
      <c r="E5" s="63"/>
      <c r="F5" s="63"/>
      <c r="G5" s="63"/>
      <c r="H5" s="63"/>
      <c r="I5" s="63"/>
      <c r="J5" s="63"/>
      <c r="K5" s="59"/>
      <c r="L5" s="63"/>
    </row>
    <row r="6" spans="1:12" ht="15" customHeight="1">
      <c r="A6" s="59"/>
      <c r="B6" s="59"/>
      <c r="C6" s="59"/>
      <c r="D6" s="247"/>
      <c r="E6" s="67"/>
      <c r="F6" s="262" t="s">
        <v>89</v>
      </c>
      <c r="G6" s="281"/>
      <c r="H6" s="281"/>
      <c r="I6" s="246"/>
      <c r="J6" s="263" t="s">
        <v>90</v>
      </c>
      <c r="K6" s="281"/>
      <c r="L6" s="281"/>
    </row>
    <row r="7" spans="1:12" ht="15" customHeight="1">
      <c r="A7" s="59"/>
      <c r="B7" s="59"/>
      <c r="C7" s="59"/>
      <c r="D7" s="247"/>
      <c r="E7" s="67"/>
      <c r="F7" s="264" t="s">
        <v>5</v>
      </c>
      <c r="G7" s="282"/>
      <c r="H7" s="282"/>
      <c r="I7" s="247"/>
      <c r="J7" s="265" t="s">
        <v>5</v>
      </c>
      <c r="K7" s="282"/>
      <c r="L7" s="282"/>
    </row>
    <row r="8" spans="1:12" ht="15" customHeight="1">
      <c r="A8" s="59"/>
      <c r="B8" s="59"/>
      <c r="C8" s="59"/>
      <c r="D8" s="247"/>
      <c r="E8" s="67"/>
      <c r="F8" s="68" t="s">
        <v>8</v>
      </c>
      <c r="G8" s="69"/>
      <c r="H8" s="68" t="s">
        <v>8</v>
      </c>
      <c r="I8" s="70"/>
      <c r="J8" s="68" t="s">
        <v>8</v>
      </c>
      <c r="K8" s="69"/>
      <c r="L8" s="68" t="s">
        <v>8</v>
      </c>
    </row>
    <row r="9" spans="1:12" ht="15" customHeight="1">
      <c r="A9" s="59"/>
      <c r="B9" s="59"/>
      <c r="C9" s="59"/>
      <c r="D9" s="247"/>
      <c r="E9" s="60"/>
      <c r="F9" s="11" t="s">
        <v>10</v>
      </c>
      <c r="G9" s="11"/>
      <c r="H9" s="11" t="s">
        <v>11</v>
      </c>
      <c r="I9" s="12"/>
      <c r="J9" s="11" t="s">
        <v>10</v>
      </c>
      <c r="K9" s="11"/>
      <c r="L9" s="11" t="s">
        <v>11</v>
      </c>
    </row>
    <row r="10" spans="1:12" ht="15" customHeight="1">
      <c r="A10" s="59"/>
      <c r="B10" s="59"/>
      <c r="C10" s="59"/>
      <c r="D10" s="71"/>
      <c r="E10" s="59"/>
      <c r="F10" s="72" t="s">
        <v>13</v>
      </c>
      <c r="G10" s="73"/>
      <c r="H10" s="72" t="s">
        <v>13</v>
      </c>
      <c r="I10" s="59"/>
      <c r="J10" s="72" t="s">
        <v>13</v>
      </c>
      <c r="K10" s="73"/>
      <c r="L10" s="72" t="s">
        <v>13</v>
      </c>
    </row>
    <row r="11" spans="1:12" ht="15" customHeight="1">
      <c r="A11" s="62" t="s">
        <v>91</v>
      </c>
      <c r="B11" s="62"/>
      <c r="C11" s="62"/>
      <c r="D11" s="247"/>
      <c r="E11" s="67"/>
      <c r="F11" s="74"/>
      <c r="G11" s="67"/>
      <c r="H11" s="67"/>
      <c r="I11" s="67"/>
      <c r="J11" s="75"/>
      <c r="K11" s="59"/>
      <c r="L11" s="60"/>
    </row>
    <row r="12" spans="1:12" ht="5.0999999999999996" customHeight="1">
      <c r="A12" s="62"/>
      <c r="B12" s="62"/>
      <c r="C12" s="62"/>
      <c r="D12" s="247"/>
      <c r="E12" s="67"/>
      <c r="F12" s="74"/>
      <c r="G12" s="67"/>
      <c r="H12" s="67"/>
      <c r="I12" s="67"/>
      <c r="J12" s="75"/>
      <c r="K12" s="59"/>
      <c r="L12" s="60"/>
    </row>
    <row r="13" spans="1:12" ht="15" customHeight="1">
      <c r="A13" s="76" t="s">
        <v>92</v>
      </c>
      <c r="B13" s="76"/>
      <c r="C13" s="76"/>
      <c r="D13" s="244"/>
      <c r="E13" s="77"/>
      <c r="F13" s="78">
        <v>4863050</v>
      </c>
      <c r="G13" s="247"/>
      <c r="H13" s="79">
        <v>47220831</v>
      </c>
      <c r="I13" s="247"/>
      <c r="J13" s="78">
        <v>3006050</v>
      </c>
      <c r="K13" s="247"/>
      <c r="L13" s="79">
        <v>22585841</v>
      </c>
    </row>
    <row r="14" spans="1:12" ht="15" customHeight="1">
      <c r="A14" s="76" t="s">
        <v>93</v>
      </c>
      <c r="B14" s="76"/>
      <c r="C14" s="76"/>
      <c r="D14" s="247"/>
      <c r="E14" s="80"/>
      <c r="F14" s="81">
        <v>75234464</v>
      </c>
      <c r="G14" s="59"/>
      <c r="H14" s="82">
        <v>114536802</v>
      </c>
      <c r="I14" s="59"/>
      <c r="J14" s="81">
        <v>64756246</v>
      </c>
      <c r="K14" s="59"/>
      <c r="L14" s="82">
        <v>108681726</v>
      </c>
    </row>
    <row r="15" spans="1:12" ht="15" customHeight="1">
      <c r="A15" s="76" t="s">
        <v>94</v>
      </c>
      <c r="B15" s="76"/>
      <c r="C15" s="76"/>
      <c r="D15" s="247"/>
      <c r="E15" s="80"/>
      <c r="F15" s="83">
        <v>35773818</v>
      </c>
      <c r="G15" s="247"/>
      <c r="H15" s="84">
        <v>72924174</v>
      </c>
      <c r="I15" s="247"/>
      <c r="J15" s="83">
        <v>3301207</v>
      </c>
      <c r="K15" s="247"/>
      <c r="L15" s="84">
        <v>13510125</v>
      </c>
    </row>
    <row r="16" spans="1:12" ht="5.0999999999999996" customHeight="1">
      <c r="A16" s="76"/>
      <c r="B16" s="76"/>
      <c r="C16" s="76"/>
      <c r="D16" s="247"/>
      <c r="E16" s="67"/>
      <c r="F16" s="74"/>
      <c r="G16" s="67"/>
      <c r="H16" s="67"/>
      <c r="I16" s="67"/>
      <c r="J16" s="74"/>
      <c r="K16" s="59"/>
      <c r="L16" s="67"/>
    </row>
    <row r="17" spans="1:12" ht="15" customHeight="1">
      <c r="A17" s="62" t="s">
        <v>95</v>
      </c>
      <c r="B17" s="62"/>
      <c r="C17" s="62"/>
      <c r="D17" s="247"/>
      <c r="E17" s="67"/>
      <c r="F17" s="85">
        <f>SUM(F13:F16)</f>
        <v>115871332</v>
      </c>
      <c r="G17" s="67"/>
      <c r="H17" s="86">
        <f>SUM(H13:H16)</f>
        <v>234681807</v>
      </c>
      <c r="I17" s="67"/>
      <c r="J17" s="85">
        <f>SUM(J13:J16)</f>
        <v>71063503</v>
      </c>
      <c r="K17" s="59"/>
      <c r="L17" s="86">
        <f>SUM(L13:L16)</f>
        <v>144777692</v>
      </c>
    </row>
    <row r="18" spans="1:12" ht="12" customHeight="1">
      <c r="A18" s="62"/>
      <c r="B18" s="62"/>
      <c r="C18" s="62"/>
      <c r="D18" s="247"/>
      <c r="E18" s="67"/>
      <c r="F18" s="74"/>
      <c r="G18" s="67"/>
      <c r="H18" s="67"/>
      <c r="I18" s="67"/>
      <c r="J18" s="74"/>
      <c r="K18" s="67"/>
      <c r="L18" s="67"/>
    </row>
    <row r="19" spans="1:12" ht="15" customHeight="1">
      <c r="A19" s="62" t="s">
        <v>96</v>
      </c>
      <c r="B19" s="62"/>
      <c r="C19" s="62"/>
      <c r="D19" s="247"/>
      <c r="E19" s="67"/>
      <c r="F19" s="74"/>
      <c r="G19" s="67"/>
      <c r="H19" s="67"/>
      <c r="I19" s="67"/>
      <c r="J19" s="75"/>
      <c r="K19" s="59"/>
      <c r="L19" s="60"/>
    </row>
    <row r="20" spans="1:12" ht="5.0999999999999996" customHeight="1">
      <c r="A20" s="62"/>
      <c r="B20" s="62"/>
      <c r="C20" s="62"/>
      <c r="D20" s="247"/>
      <c r="E20" s="67"/>
      <c r="F20" s="74"/>
      <c r="G20" s="67"/>
      <c r="H20" s="67"/>
      <c r="I20" s="67"/>
      <c r="J20" s="75"/>
      <c r="K20" s="59"/>
      <c r="L20" s="60"/>
    </row>
    <row r="21" spans="1:12" ht="15" customHeight="1">
      <c r="A21" s="76" t="s">
        <v>97</v>
      </c>
      <c r="B21" s="76"/>
      <c r="C21" s="76"/>
      <c r="D21" s="247"/>
      <c r="E21" s="67"/>
      <c r="F21" s="74">
        <v>-4049279</v>
      </c>
      <c r="G21" s="67"/>
      <c r="H21" s="67">
        <v>-41614416</v>
      </c>
      <c r="I21" s="67"/>
      <c r="J21" s="74">
        <v>-2765869</v>
      </c>
      <c r="K21" s="247"/>
      <c r="L21" s="67">
        <v>-19357897</v>
      </c>
    </row>
    <row r="22" spans="1:12" ht="15" customHeight="1">
      <c r="A22" s="76" t="s">
        <v>98</v>
      </c>
      <c r="B22" s="76"/>
      <c r="C22" s="76"/>
      <c r="D22" s="247"/>
      <c r="E22" s="67"/>
      <c r="F22" s="74">
        <v>-52396632</v>
      </c>
      <c r="G22" s="67"/>
      <c r="H22" s="67">
        <v>-88077915</v>
      </c>
      <c r="I22" s="67"/>
      <c r="J22" s="74">
        <v>-44275279</v>
      </c>
      <c r="K22" s="67"/>
      <c r="L22" s="67">
        <v>-85056160</v>
      </c>
    </row>
    <row r="23" spans="1:12" ht="15" customHeight="1">
      <c r="A23" s="76" t="s">
        <v>99</v>
      </c>
      <c r="B23" s="76"/>
      <c r="C23" s="76"/>
      <c r="D23" s="247"/>
      <c r="E23" s="67"/>
      <c r="F23" s="85">
        <v>-42026585</v>
      </c>
      <c r="G23" s="67"/>
      <c r="H23" s="86">
        <v>-61264095</v>
      </c>
      <c r="I23" s="67"/>
      <c r="J23" s="85">
        <v>-9437673</v>
      </c>
      <c r="K23" s="247"/>
      <c r="L23" s="86">
        <v>-11203485</v>
      </c>
    </row>
    <row r="24" spans="1:12" ht="5.0999999999999996" customHeight="1">
      <c r="A24" s="76"/>
      <c r="B24" s="76"/>
      <c r="C24" s="76"/>
      <c r="D24" s="247"/>
      <c r="E24" s="67"/>
      <c r="F24" s="87"/>
      <c r="G24" s="247"/>
      <c r="H24" s="88"/>
      <c r="I24" s="247"/>
      <c r="J24" s="74"/>
      <c r="K24" s="89"/>
      <c r="L24" s="67"/>
    </row>
    <row r="25" spans="1:12" ht="15" customHeight="1">
      <c r="A25" s="62" t="s">
        <v>100</v>
      </c>
      <c r="B25" s="62"/>
      <c r="C25" s="62"/>
      <c r="D25" s="247"/>
      <c r="E25" s="67"/>
      <c r="F25" s="85">
        <f>SUM(F21:F24)</f>
        <v>-98472496</v>
      </c>
      <c r="G25" s="67"/>
      <c r="H25" s="86">
        <f>SUM(H21:H24)</f>
        <v>-190956426</v>
      </c>
      <c r="I25" s="67"/>
      <c r="J25" s="85">
        <f>SUM(J21:J24)</f>
        <v>-56478821</v>
      </c>
      <c r="K25" s="59"/>
      <c r="L25" s="86">
        <f>SUM(L21:L24)</f>
        <v>-115617542</v>
      </c>
    </row>
    <row r="26" spans="1:12" ht="12" customHeight="1">
      <c r="A26" s="59"/>
      <c r="B26" s="59"/>
      <c r="C26" s="59"/>
      <c r="D26" s="244"/>
      <c r="E26" s="77"/>
      <c r="F26" s="90"/>
      <c r="G26" s="77"/>
      <c r="H26" s="77"/>
      <c r="I26" s="77"/>
      <c r="J26" s="90"/>
      <c r="K26" s="77"/>
      <c r="L26" s="77"/>
    </row>
    <row r="27" spans="1:12" ht="15" customHeight="1">
      <c r="A27" s="91" t="s">
        <v>101</v>
      </c>
      <c r="B27" s="91"/>
      <c r="C27" s="91"/>
      <c r="D27" s="244"/>
      <c r="E27" s="67"/>
      <c r="F27" s="74">
        <v>17398836</v>
      </c>
      <c r="G27" s="244"/>
      <c r="H27" s="67">
        <v>43725381</v>
      </c>
      <c r="I27" s="244"/>
      <c r="J27" s="74">
        <v>14584682</v>
      </c>
      <c r="K27" s="89"/>
      <c r="L27" s="67">
        <v>29160150</v>
      </c>
    </row>
    <row r="28" spans="1:12" ht="15" customHeight="1">
      <c r="A28" s="76" t="s">
        <v>102</v>
      </c>
      <c r="B28" s="76"/>
      <c r="C28" s="76"/>
      <c r="D28" s="247"/>
      <c r="E28" s="67"/>
      <c r="F28" s="81">
        <v>1873944</v>
      </c>
      <c r="G28" s="247"/>
      <c r="H28" s="82">
        <v>1416458</v>
      </c>
      <c r="I28" s="247"/>
      <c r="J28" s="81">
        <v>7746104</v>
      </c>
      <c r="K28" s="247"/>
      <c r="L28" s="82">
        <v>5578174</v>
      </c>
    </row>
    <row r="29" spans="1:12" ht="15" customHeight="1">
      <c r="A29" s="76" t="s">
        <v>103</v>
      </c>
      <c r="B29" s="76"/>
      <c r="C29" s="76"/>
      <c r="D29" s="247"/>
      <c r="E29" s="67"/>
      <c r="F29" s="74">
        <v>-5023955</v>
      </c>
      <c r="G29" s="67"/>
      <c r="H29" s="67">
        <v>-5001700</v>
      </c>
      <c r="I29" s="67"/>
      <c r="J29" s="74">
        <v>-4434681</v>
      </c>
      <c r="K29" s="247"/>
      <c r="L29" s="67">
        <v>-4356941</v>
      </c>
    </row>
    <row r="30" spans="1:12" ht="15" customHeight="1">
      <c r="A30" s="76" t="s">
        <v>104</v>
      </c>
      <c r="B30" s="76"/>
      <c r="C30" s="76"/>
      <c r="D30" s="247"/>
      <c r="E30" s="67"/>
      <c r="F30" s="74">
        <v>-34356260</v>
      </c>
      <c r="G30" s="67"/>
      <c r="H30" s="67">
        <v>-26955435</v>
      </c>
      <c r="I30" s="67"/>
      <c r="J30" s="74">
        <v>-27177192</v>
      </c>
      <c r="K30" s="247"/>
      <c r="L30" s="67">
        <v>-22922702</v>
      </c>
    </row>
    <row r="31" spans="1:12" ht="15" customHeight="1">
      <c r="A31" s="76" t="s">
        <v>105</v>
      </c>
      <c r="B31" s="76"/>
      <c r="C31" s="76"/>
      <c r="D31" s="247"/>
      <c r="E31" s="67"/>
      <c r="F31" s="74">
        <v>-1513542</v>
      </c>
      <c r="G31" s="67"/>
      <c r="H31" s="67">
        <v>1071953</v>
      </c>
      <c r="I31" s="67"/>
      <c r="J31" s="74">
        <v>-1555000</v>
      </c>
      <c r="K31" s="247"/>
      <c r="L31" s="67">
        <v>1071953</v>
      </c>
    </row>
    <row r="32" spans="1:12" ht="15" customHeight="1">
      <c r="A32" s="76" t="s">
        <v>106</v>
      </c>
      <c r="B32" s="76"/>
      <c r="C32" s="76"/>
      <c r="D32" s="247"/>
      <c r="E32" s="67"/>
      <c r="F32" s="74">
        <v>-1536473</v>
      </c>
      <c r="G32" s="67"/>
      <c r="H32" s="67">
        <v>-5228039</v>
      </c>
      <c r="I32" s="67"/>
      <c r="J32" s="74">
        <v>-665208</v>
      </c>
      <c r="K32" s="247"/>
      <c r="L32" s="67">
        <v>-5142000</v>
      </c>
    </row>
    <row r="33" spans="1:12" ht="15" customHeight="1">
      <c r="A33" s="76" t="s">
        <v>107</v>
      </c>
      <c r="B33" s="76"/>
      <c r="C33" s="76"/>
      <c r="D33" s="247"/>
      <c r="E33" s="67"/>
      <c r="F33" s="92">
        <v>0</v>
      </c>
      <c r="G33" s="67"/>
      <c r="H33" s="93">
        <v>-1692891</v>
      </c>
      <c r="I33" s="67"/>
      <c r="J33" s="92">
        <v>0</v>
      </c>
      <c r="K33" s="247"/>
      <c r="L33" s="93">
        <v>0</v>
      </c>
    </row>
    <row r="34" spans="1:12" ht="5.0999999999999996" customHeight="1">
      <c r="A34" s="76"/>
      <c r="B34" s="76"/>
      <c r="C34" s="76"/>
      <c r="D34" s="247"/>
      <c r="E34" s="67"/>
      <c r="F34" s="74"/>
      <c r="G34" s="247"/>
      <c r="H34" s="67"/>
      <c r="I34" s="247"/>
      <c r="J34" s="74"/>
      <c r="K34" s="89"/>
      <c r="L34" s="67"/>
    </row>
    <row r="35" spans="1:12" ht="15" customHeight="1">
      <c r="A35" s="94" t="s">
        <v>108</v>
      </c>
      <c r="B35" s="94"/>
      <c r="C35" s="94"/>
      <c r="D35" s="244"/>
      <c r="E35" s="67"/>
      <c r="F35" s="74">
        <f>SUM(F27:F34)</f>
        <v>-23157450</v>
      </c>
      <c r="G35" s="67"/>
      <c r="H35" s="67">
        <f>SUM(H27:H34)</f>
        <v>7335727</v>
      </c>
      <c r="I35" s="67"/>
      <c r="J35" s="74">
        <f>SUM(J27:J34)</f>
        <v>-11501295</v>
      </c>
      <c r="K35" s="67"/>
      <c r="L35" s="67">
        <f>SUM(L27:L34)</f>
        <v>3388634</v>
      </c>
    </row>
    <row r="36" spans="1:12" ht="15" customHeight="1">
      <c r="A36" s="95" t="s">
        <v>109</v>
      </c>
      <c r="B36" s="96"/>
      <c r="C36" s="96"/>
      <c r="D36" s="247"/>
      <c r="E36" s="67"/>
      <c r="F36" s="85">
        <v>4876787</v>
      </c>
      <c r="G36" s="67"/>
      <c r="H36" s="86">
        <v>-1651301</v>
      </c>
      <c r="I36" s="67"/>
      <c r="J36" s="85">
        <v>2556370</v>
      </c>
      <c r="K36" s="67"/>
      <c r="L36" s="86">
        <v>-490418</v>
      </c>
    </row>
    <row r="37" spans="1:12" ht="5.0999999999999996" customHeight="1">
      <c r="A37" s="94"/>
      <c r="B37" s="94"/>
      <c r="C37" s="94"/>
      <c r="D37" s="244"/>
      <c r="E37" s="67"/>
      <c r="F37" s="74"/>
      <c r="G37" s="67"/>
      <c r="H37" s="67"/>
      <c r="I37" s="67"/>
      <c r="J37" s="74"/>
      <c r="K37" s="67"/>
      <c r="L37" s="67"/>
    </row>
    <row r="38" spans="1:12" ht="15" customHeight="1">
      <c r="A38" s="97" t="s">
        <v>110</v>
      </c>
      <c r="B38" s="94"/>
      <c r="C38" s="94"/>
      <c r="D38" s="244"/>
      <c r="E38" s="67"/>
      <c r="F38" s="74">
        <f>SUM(F35:F37)</f>
        <v>-18280663</v>
      </c>
      <c r="G38" s="67"/>
      <c r="H38" s="67">
        <f>SUM(H35:H37)</f>
        <v>5684426</v>
      </c>
      <c r="I38" s="67"/>
      <c r="J38" s="74">
        <f>SUM(J35:J37)</f>
        <v>-8944925</v>
      </c>
      <c r="K38" s="67"/>
      <c r="L38" s="67">
        <f>SUM(L35:L37)</f>
        <v>2898216</v>
      </c>
    </row>
    <row r="39" spans="1:12" ht="15" customHeight="1">
      <c r="A39" s="96" t="s">
        <v>111</v>
      </c>
      <c r="B39" s="94"/>
      <c r="C39" s="94"/>
      <c r="D39" s="244"/>
      <c r="E39" s="67"/>
      <c r="F39" s="85">
        <v>0</v>
      </c>
      <c r="G39" s="67"/>
      <c r="H39" s="86">
        <v>0</v>
      </c>
      <c r="I39" s="67"/>
      <c r="J39" s="85">
        <v>0</v>
      </c>
      <c r="K39" s="67"/>
      <c r="L39" s="86">
        <v>0</v>
      </c>
    </row>
    <row r="40" spans="1:12" ht="5.0999999999999996" customHeight="1">
      <c r="A40" s="96"/>
      <c r="B40" s="96"/>
      <c r="C40" s="96"/>
      <c r="D40" s="59"/>
      <c r="E40" s="67"/>
      <c r="F40" s="74"/>
      <c r="G40" s="67"/>
      <c r="H40" s="67"/>
      <c r="I40" s="67"/>
      <c r="J40" s="74"/>
      <c r="K40" s="67"/>
      <c r="L40" s="67"/>
    </row>
    <row r="41" spans="1:12" ht="15" customHeight="1" thickBot="1">
      <c r="A41" s="98" t="s">
        <v>112</v>
      </c>
      <c r="B41" s="58"/>
      <c r="C41" s="94"/>
      <c r="D41" s="59"/>
      <c r="E41" s="67"/>
      <c r="F41" s="99">
        <f>SUM(F38:F40)</f>
        <v>-18280663</v>
      </c>
      <c r="G41" s="67"/>
      <c r="H41" s="100">
        <f>SUM(H38:H40)</f>
        <v>5684426</v>
      </c>
      <c r="I41" s="67"/>
      <c r="J41" s="99">
        <f>SUM(J38:J40)</f>
        <v>-8944925</v>
      </c>
      <c r="K41" s="67"/>
      <c r="L41" s="100">
        <f>SUM(L38:L40)</f>
        <v>2898216</v>
      </c>
    </row>
    <row r="42" spans="1:12" ht="12" customHeight="1" thickTop="1">
      <c r="A42" s="94"/>
      <c r="B42" s="94"/>
      <c r="C42" s="94"/>
      <c r="D42" s="59"/>
      <c r="E42" s="67"/>
      <c r="F42" s="75"/>
      <c r="G42" s="60"/>
      <c r="H42" s="60"/>
      <c r="I42" s="60"/>
      <c r="J42" s="75"/>
      <c r="K42" s="60"/>
      <c r="L42" s="60"/>
    </row>
    <row r="43" spans="1:12" ht="15" customHeight="1">
      <c r="A43" s="94" t="s">
        <v>113</v>
      </c>
      <c r="B43" s="94"/>
      <c r="C43" s="94"/>
      <c r="D43" s="59"/>
      <c r="E43" s="67"/>
      <c r="F43" s="75"/>
      <c r="G43" s="67"/>
      <c r="H43" s="60"/>
      <c r="I43" s="67"/>
      <c r="J43" s="74"/>
      <c r="K43" s="67"/>
      <c r="L43" s="67"/>
    </row>
    <row r="44" spans="1:12" ht="15" customHeight="1">
      <c r="A44" s="96" t="s">
        <v>114</v>
      </c>
      <c r="B44" s="59"/>
      <c r="C44" s="96"/>
      <c r="D44" s="59"/>
      <c r="E44" s="67"/>
      <c r="F44" s="74">
        <v>-17941585</v>
      </c>
      <c r="G44" s="67"/>
      <c r="H44" s="82">
        <v>5425404</v>
      </c>
      <c r="I44" s="67"/>
      <c r="J44" s="74">
        <v>-8944925</v>
      </c>
      <c r="K44" s="67"/>
      <c r="L44" s="101">
        <v>2898216</v>
      </c>
    </row>
    <row r="45" spans="1:12" ht="15" customHeight="1">
      <c r="A45" s="96" t="s">
        <v>84</v>
      </c>
      <c r="B45" s="59"/>
      <c r="C45" s="96"/>
      <c r="D45" s="59"/>
      <c r="E45" s="67"/>
      <c r="F45" s="102">
        <v>-339078</v>
      </c>
      <c r="G45" s="67"/>
      <c r="H45" s="103">
        <v>259022</v>
      </c>
      <c r="I45" s="67"/>
      <c r="J45" s="85">
        <v>0</v>
      </c>
      <c r="K45" s="67"/>
      <c r="L45" s="104">
        <v>0</v>
      </c>
    </row>
    <row r="46" spans="1:12" ht="5.0999999999999996" customHeight="1">
      <c r="A46" s="59"/>
      <c r="B46" s="59"/>
      <c r="C46" s="59"/>
      <c r="D46" s="244"/>
      <c r="E46" s="67"/>
      <c r="F46" s="75"/>
      <c r="G46" s="67"/>
      <c r="H46" s="60"/>
      <c r="I46" s="67"/>
      <c r="J46" s="75"/>
      <c r="K46" s="67"/>
      <c r="L46" s="60"/>
    </row>
    <row r="47" spans="1:12" ht="15" customHeight="1" thickBot="1">
      <c r="A47" s="94"/>
      <c r="B47" s="94"/>
      <c r="C47" s="94"/>
      <c r="D47" s="59"/>
      <c r="E47" s="67"/>
      <c r="F47" s="105">
        <f>SUM(F44:F46)</f>
        <v>-18280663</v>
      </c>
      <c r="G47" s="67"/>
      <c r="H47" s="106">
        <f>SUM(H44:H46)</f>
        <v>5684426</v>
      </c>
      <c r="I47" s="67"/>
      <c r="J47" s="99">
        <f>SUM(J44:J46)</f>
        <v>-8944925</v>
      </c>
      <c r="K47" s="67"/>
      <c r="L47" s="100">
        <f>SUM(L44:L46)</f>
        <v>2898216</v>
      </c>
    </row>
    <row r="48" spans="1:12" ht="12" customHeight="1" thickTop="1">
      <c r="A48" s="94"/>
      <c r="B48" s="94"/>
      <c r="C48" s="94"/>
      <c r="D48" s="59"/>
      <c r="E48" s="67"/>
      <c r="F48" s="75"/>
      <c r="G48" s="60"/>
      <c r="H48" s="60"/>
      <c r="I48" s="60"/>
      <c r="J48" s="75"/>
      <c r="K48" s="60"/>
      <c r="L48" s="60"/>
    </row>
    <row r="49" spans="1:12" ht="15" customHeight="1">
      <c r="A49" s="98" t="s">
        <v>115</v>
      </c>
      <c r="B49" s="58"/>
      <c r="C49" s="58"/>
      <c r="D49" s="59"/>
      <c r="E49" s="67"/>
      <c r="F49" s="75"/>
      <c r="G49" s="67"/>
      <c r="H49" s="60"/>
      <c r="I49" s="67"/>
      <c r="J49" s="74"/>
      <c r="K49" s="67"/>
      <c r="L49" s="67"/>
    </row>
    <row r="50" spans="1:12" ht="15" customHeight="1">
      <c r="A50" s="96" t="s">
        <v>114</v>
      </c>
      <c r="B50" s="59"/>
      <c r="C50" s="96"/>
      <c r="D50" s="247"/>
      <c r="E50" s="67"/>
      <c r="F50" s="74">
        <v>-17941585</v>
      </c>
      <c r="G50" s="107"/>
      <c r="H50" s="108">
        <v>5425404</v>
      </c>
      <c r="I50" s="107"/>
      <c r="J50" s="74">
        <v>-8944925</v>
      </c>
      <c r="K50" s="67"/>
      <c r="L50" s="101">
        <v>2898216</v>
      </c>
    </row>
    <row r="51" spans="1:12" ht="15" customHeight="1">
      <c r="A51" s="59" t="s">
        <v>84</v>
      </c>
      <c r="B51" s="59"/>
      <c r="C51" s="59"/>
      <c r="D51" s="244"/>
      <c r="E51" s="67"/>
      <c r="F51" s="109">
        <v>-339078</v>
      </c>
      <c r="G51" s="67"/>
      <c r="H51" s="110">
        <v>259022</v>
      </c>
      <c r="I51" s="67"/>
      <c r="J51" s="92">
        <v>0</v>
      </c>
      <c r="K51" s="67"/>
      <c r="L51" s="111">
        <v>0</v>
      </c>
    </row>
    <row r="52" spans="1:12" ht="5.0999999999999996" customHeight="1">
      <c r="A52" s="59"/>
      <c r="B52" s="59"/>
      <c r="C52" s="112"/>
      <c r="D52" s="244"/>
      <c r="E52" s="67"/>
      <c r="F52" s="113"/>
      <c r="G52" s="67"/>
      <c r="H52" s="82"/>
      <c r="I52" s="67"/>
      <c r="J52" s="74"/>
      <c r="K52" s="67"/>
      <c r="L52" s="60"/>
    </row>
    <row r="53" spans="1:12" ht="15" customHeight="1" thickBot="1">
      <c r="A53" s="76"/>
      <c r="B53" s="76"/>
      <c r="C53" s="76"/>
      <c r="D53" s="247"/>
      <c r="E53" s="67"/>
      <c r="F53" s="114">
        <f>SUM(F50:F52)</f>
        <v>-18280663</v>
      </c>
      <c r="G53" s="67"/>
      <c r="H53" s="100">
        <f>SUM(H50:H52)</f>
        <v>5684426</v>
      </c>
      <c r="I53" s="67"/>
      <c r="J53" s="114">
        <f>SUM(J50:J52)</f>
        <v>-8944925</v>
      </c>
      <c r="K53" s="67"/>
      <c r="L53" s="100">
        <f>SUM(L50:L52)</f>
        <v>2898216</v>
      </c>
    </row>
    <row r="54" spans="1:12" ht="12" customHeight="1" thickTop="1">
      <c r="A54" s="76"/>
      <c r="B54" s="76"/>
      <c r="C54" s="76"/>
      <c r="D54" s="247"/>
      <c r="E54" s="67"/>
      <c r="F54" s="74"/>
      <c r="G54" s="67"/>
      <c r="H54" s="67"/>
      <c r="I54" s="67"/>
      <c r="J54" s="74"/>
      <c r="K54" s="67"/>
      <c r="L54" s="67"/>
    </row>
    <row r="55" spans="1:12" ht="15" customHeight="1">
      <c r="A55" s="115" t="s">
        <v>116</v>
      </c>
      <c r="B55" s="62"/>
      <c r="C55" s="62"/>
      <c r="D55" s="247"/>
      <c r="E55" s="67"/>
      <c r="F55" s="75"/>
      <c r="G55" s="67"/>
      <c r="H55" s="67"/>
      <c r="I55" s="67"/>
      <c r="J55" s="74"/>
      <c r="K55" s="67"/>
      <c r="L55" s="67"/>
    </row>
    <row r="56" spans="1:12" ht="15" customHeight="1" thickBot="1">
      <c r="A56" s="76" t="s">
        <v>117</v>
      </c>
      <c r="B56" s="59"/>
      <c r="C56" s="76"/>
      <c r="D56" s="247"/>
      <c r="E56" s="67"/>
      <c r="F56" s="116">
        <f>F44/381384046</f>
        <v>-4.7043354823499882E-2</v>
      </c>
      <c r="G56" s="67"/>
      <c r="H56" s="117">
        <f>H44/316947150</f>
        <v>1.7117692965530687E-2</v>
      </c>
      <c r="I56" s="67"/>
      <c r="J56" s="116">
        <f>J44/381384046</f>
        <v>-2.3453852078542375E-2</v>
      </c>
      <c r="K56" s="67"/>
      <c r="L56" s="117">
        <f>L44/316947150</f>
        <v>9.1441617316956464E-3</v>
      </c>
    </row>
    <row r="57" spans="1:12" ht="5.0999999999999996" customHeight="1" thickTop="1">
      <c r="A57" s="76"/>
      <c r="B57" s="59"/>
      <c r="C57" s="76"/>
      <c r="D57" s="247"/>
      <c r="E57" s="67"/>
      <c r="F57" s="75"/>
      <c r="G57" s="67"/>
      <c r="H57" s="118"/>
      <c r="I57" s="67"/>
      <c r="J57" s="75"/>
      <c r="K57" s="67"/>
      <c r="L57" s="118"/>
    </row>
    <row r="58" spans="1:12" ht="15" customHeight="1" thickBot="1">
      <c r="A58" s="76" t="s">
        <v>118</v>
      </c>
      <c r="B58" s="59"/>
      <c r="C58" s="59"/>
      <c r="D58" s="59"/>
      <c r="E58" s="67"/>
      <c r="F58" s="116">
        <f>F44/381384046</f>
        <v>-4.7043354823499882E-2</v>
      </c>
      <c r="G58" s="67"/>
      <c r="H58" s="117">
        <v>0.02</v>
      </c>
      <c r="I58" s="67"/>
      <c r="J58" s="116">
        <f>SUM(J44/381384046)</f>
        <v>-2.3453852078542375E-2</v>
      </c>
      <c r="K58" s="67"/>
      <c r="L58" s="117">
        <f>SUM(L44/376094956)</f>
        <v>7.7060751646985661E-3</v>
      </c>
    </row>
    <row r="59" spans="1:12" ht="15" customHeight="1" thickTop="1">
      <c r="A59" s="76"/>
      <c r="B59" s="59"/>
      <c r="C59" s="59"/>
      <c r="D59" s="59"/>
      <c r="E59" s="67"/>
      <c r="F59" s="119"/>
      <c r="G59" s="119"/>
      <c r="H59" s="119"/>
      <c r="I59" s="119"/>
      <c r="J59" s="119"/>
      <c r="K59" s="119"/>
      <c r="L59" s="119"/>
    </row>
    <row r="60" spans="1:12" ht="14.25" customHeight="1">
      <c r="A60" s="76"/>
      <c r="B60" s="59"/>
      <c r="C60" s="59"/>
      <c r="D60" s="59"/>
      <c r="E60" s="67"/>
      <c r="F60" s="119"/>
      <c r="G60" s="119"/>
      <c r="H60" s="119"/>
      <c r="I60" s="119"/>
      <c r="J60" s="119"/>
      <c r="K60" s="119"/>
      <c r="L60" s="119"/>
    </row>
    <row r="61" spans="1:12" ht="15" customHeight="1">
      <c r="A61" s="266" t="s">
        <v>38</v>
      </c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</row>
    <row r="62" spans="1:12" ht="6" customHeight="1">
      <c r="A62" s="76"/>
      <c r="B62" s="59"/>
      <c r="C62" s="76"/>
      <c r="D62" s="247"/>
      <c r="E62" s="118"/>
      <c r="F62" s="118"/>
      <c r="G62" s="118"/>
      <c r="H62" s="118"/>
      <c r="I62" s="118"/>
      <c r="J62" s="118"/>
      <c r="K62" s="119"/>
      <c r="L62" s="118"/>
    </row>
    <row r="63" spans="1:12" s="59" customFormat="1" ht="21.95" customHeight="1">
      <c r="A63" s="120" t="str">
        <f>'EN 2-4 (2)'!A48</f>
        <v>The accompanying notes form part of this interim financial information.</v>
      </c>
      <c r="B63" s="120"/>
      <c r="C63" s="120"/>
      <c r="D63" s="255"/>
      <c r="E63" s="255"/>
      <c r="F63" s="255"/>
      <c r="G63" s="255"/>
      <c r="H63" s="255"/>
      <c r="I63" s="255"/>
      <c r="J63" s="255"/>
      <c r="K63" s="255"/>
      <c r="L63" s="255"/>
    </row>
  </sheetData>
  <mergeCells count="5">
    <mergeCell ref="F6:H6"/>
    <mergeCell ref="J6:L6"/>
    <mergeCell ref="F7:H7"/>
    <mergeCell ref="J7:L7"/>
    <mergeCell ref="A61:L61"/>
  </mergeCells>
  <pageMargins left="0.8" right="0.5" top="0.5" bottom="0.6" header="0.49" footer="0.4"/>
  <pageSetup paperSize="9" scale="90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8FA6-0DE1-43F8-A77E-B881519C1078}">
  <sheetPr>
    <tabColor rgb="FFE36C09"/>
  </sheetPr>
  <dimension ref="A1:L65"/>
  <sheetViews>
    <sheetView topLeftCell="A43" zoomScale="102" zoomScaleNormal="102" zoomScaleSheetLayoutView="85" zoomScalePageLayoutView="120" workbookViewId="0">
      <selection activeCell="A63" sqref="A63:L63"/>
    </sheetView>
  </sheetViews>
  <sheetFormatPr defaultColWidth="7.09765625" defaultRowHeight="16.5" customHeight="1"/>
  <cols>
    <col min="1" max="2" width="1.69921875" style="122" customWidth="1"/>
    <col min="3" max="3" width="31.8984375" style="122" customWidth="1"/>
    <col min="4" max="4" width="4" style="122" customWidth="1"/>
    <col min="5" max="5" width="0.8984375" style="122" customWidth="1"/>
    <col min="6" max="6" width="8.8984375" style="122" customWidth="1"/>
    <col min="7" max="7" width="0.8984375" style="122" customWidth="1"/>
    <col min="8" max="8" width="8.8984375" style="122" customWidth="1"/>
    <col min="9" max="9" width="0.8984375" style="122" customWidth="1"/>
    <col min="10" max="10" width="8.8984375" style="122" customWidth="1"/>
    <col min="11" max="11" width="0.8984375" style="122" customWidth="1"/>
    <col min="12" max="12" width="8.8984375" style="122" customWidth="1"/>
    <col min="13" max="16384" width="7.09765625" style="122"/>
  </cols>
  <sheetData>
    <row r="1" spans="1:12" ht="16.5" customHeight="1">
      <c r="A1" s="98" t="s">
        <v>0</v>
      </c>
      <c r="B1" s="112"/>
      <c r="C1" s="112"/>
      <c r="D1" s="112"/>
      <c r="E1" s="121"/>
      <c r="F1" s="121"/>
      <c r="G1" s="121"/>
      <c r="H1" s="121"/>
      <c r="I1" s="121"/>
      <c r="J1" s="121"/>
      <c r="K1" s="112"/>
      <c r="L1" s="121"/>
    </row>
    <row r="2" spans="1:12" ht="16.5" customHeight="1">
      <c r="A2" s="115" t="s">
        <v>87</v>
      </c>
      <c r="B2" s="115"/>
      <c r="C2" s="115"/>
      <c r="D2" s="253"/>
      <c r="E2" s="123"/>
      <c r="F2" s="123"/>
      <c r="G2" s="123"/>
      <c r="H2" s="123"/>
      <c r="I2" s="123"/>
      <c r="J2" s="123"/>
      <c r="K2" s="112"/>
      <c r="L2" s="123"/>
    </row>
    <row r="3" spans="1:12" ht="16.5" customHeight="1">
      <c r="A3" s="124" t="s">
        <v>119</v>
      </c>
      <c r="B3" s="124"/>
      <c r="C3" s="124"/>
      <c r="D3" s="125"/>
      <c r="E3" s="126"/>
      <c r="F3" s="126"/>
      <c r="G3" s="126"/>
      <c r="H3" s="126"/>
      <c r="I3" s="126"/>
      <c r="J3" s="126"/>
      <c r="K3" s="127"/>
      <c r="L3" s="126"/>
    </row>
    <row r="4" spans="1:12" ht="12" customHeight="1">
      <c r="A4" s="115"/>
      <c r="B4" s="115"/>
      <c r="C4" s="115"/>
      <c r="D4" s="253"/>
      <c r="E4" s="123"/>
      <c r="F4" s="123"/>
      <c r="G4" s="123"/>
      <c r="H4" s="123"/>
      <c r="I4" s="123"/>
      <c r="J4" s="123"/>
      <c r="K4" s="112"/>
      <c r="L4" s="123"/>
    </row>
    <row r="5" spans="1:12" ht="12" customHeight="1">
      <c r="A5" s="115"/>
      <c r="B5" s="115"/>
      <c r="C5" s="115"/>
      <c r="D5" s="253"/>
      <c r="E5" s="123"/>
      <c r="F5" s="123"/>
      <c r="G5" s="123"/>
      <c r="H5" s="123"/>
      <c r="I5" s="123"/>
      <c r="J5" s="123"/>
      <c r="K5" s="112"/>
      <c r="L5" s="123"/>
    </row>
    <row r="6" spans="1:12" ht="15" customHeight="1">
      <c r="A6" s="112"/>
      <c r="B6" s="112"/>
      <c r="C6" s="112"/>
      <c r="D6" s="253"/>
      <c r="E6" s="107"/>
      <c r="F6" s="267" t="s">
        <v>89</v>
      </c>
      <c r="G6" s="283"/>
      <c r="H6" s="283"/>
      <c r="I6" s="250"/>
      <c r="J6" s="268" t="s">
        <v>90</v>
      </c>
      <c r="K6" s="283"/>
      <c r="L6" s="283"/>
    </row>
    <row r="7" spans="1:12" ht="15" customHeight="1">
      <c r="A7" s="112"/>
      <c r="B7" s="112"/>
      <c r="C7" s="112"/>
      <c r="D7" s="253"/>
      <c r="E7" s="107"/>
      <c r="F7" s="269" t="s">
        <v>5</v>
      </c>
      <c r="G7" s="282"/>
      <c r="H7" s="282"/>
      <c r="I7" s="253"/>
      <c r="J7" s="270" t="s">
        <v>5</v>
      </c>
      <c r="K7" s="282"/>
      <c r="L7" s="282"/>
    </row>
    <row r="8" spans="1:12" ht="15" customHeight="1">
      <c r="A8" s="112"/>
      <c r="B8" s="112"/>
      <c r="C8" s="112"/>
      <c r="D8" s="253"/>
      <c r="E8" s="107"/>
      <c r="F8" s="128" t="s">
        <v>8</v>
      </c>
      <c r="G8" s="129"/>
      <c r="H8" s="128" t="s">
        <v>8</v>
      </c>
      <c r="I8" s="130"/>
      <c r="J8" s="128" t="s">
        <v>8</v>
      </c>
      <c r="K8" s="129"/>
      <c r="L8" s="128" t="s">
        <v>8</v>
      </c>
    </row>
    <row r="9" spans="1:12" ht="15" customHeight="1">
      <c r="A9" s="112"/>
      <c r="B9" s="112"/>
      <c r="C9" s="112"/>
      <c r="D9" s="112"/>
      <c r="E9" s="121"/>
      <c r="F9" s="11" t="s">
        <v>10</v>
      </c>
      <c r="G9" s="11"/>
      <c r="H9" s="11" t="s">
        <v>11</v>
      </c>
      <c r="I9" s="12"/>
      <c r="J9" s="11" t="s">
        <v>10</v>
      </c>
      <c r="K9" s="11"/>
      <c r="L9" s="11" t="s">
        <v>11</v>
      </c>
    </row>
    <row r="10" spans="1:12" ht="15" customHeight="1">
      <c r="A10" s="112"/>
      <c r="B10" s="112"/>
      <c r="C10" s="112"/>
      <c r="D10" s="251" t="s">
        <v>12</v>
      </c>
      <c r="E10" s="112"/>
      <c r="F10" s="131" t="s">
        <v>13</v>
      </c>
      <c r="G10" s="132"/>
      <c r="H10" s="131" t="s">
        <v>13</v>
      </c>
      <c r="I10" s="112"/>
      <c r="J10" s="131" t="s">
        <v>13</v>
      </c>
      <c r="K10" s="132"/>
      <c r="L10" s="131" t="s">
        <v>13</v>
      </c>
    </row>
    <row r="11" spans="1:12" ht="5.0999999999999996" customHeight="1">
      <c r="A11" s="133"/>
      <c r="B11" s="133"/>
      <c r="C11" s="133"/>
      <c r="D11" s="253"/>
      <c r="E11" s="107"/>
      <c r="F11" s="134"/>
      <c r="G11" s="107"/>
      <c r="H11" s="107"/>
      <c r="I11" s="107"/>
      <c r="J11" s="134"/>
      <c r="K11" s="112"/>
      <c r="L11" s="107"/>
    </row>
    <row r="12" spans="1:12" ht="15" customHeight="1">
      <c r="A12" s="115" t="s">
        <v>91</v>
      </c>
      <c r="B12" s="115"/>
      <c r="C12" s="115"/>
      <c r="D12" s="253">
        <v>6</v>
      </c>
      <c r="E12" s="107"/>
      <c r="F12" s="134"/>
      <c r="G12" s="107"/>
      <c r="H12" s="107"/>
      <c r="I12" s="107"/>
      <c r="J12" s="135"/>
      <c r="K12" s="112"/>
      <c r="L12" s="121"/>
    </row>
    <row r="13" spans="1:12" ht="5.0999999999999996" customHeight="1">
      <c r="A13" s="115"/>
      <c r="B13" s="115"/>
      <c r="C13" s="115"/>
      <c r="D13" s="253"/>
      <c r="E13" s="107"/>
      <c r="F13" s="134"/>
      <c r="G13" s="107"/>
      <c r="H13" s="107"/>
      <c r="I13" s="107"/>
      <c r="J13" s="135"/>
      <c r="K13" s="112"/>
      <c r="L13" s="121"/>
    </row>
    <row r="14" spans="1:12" ht="15" customHeight="1">
      <c r="A14" s="133" t="s">
        <v>92</v>
      </c>
      <c r="B14" s="133"/>
      <c r="C14" s="133"/>
      <c r="D14" s="248"/>
      <c r="E14" s="136"/>
      <c r="F14" s="137">
        <v>44277182</v>
      </c>
      <c r="G14" s="253"/>
      <c r="H14" s="138">
        <v>143918463</v>
      </c>
      <c r="I14" s="253"/>
      <c r="J14" s="137">
        <v>31208354</v>
      </c>
      <c r="K14" s="253"/>
      <c r="L14" s="138">
        <v>58752647</v>
      </c>
    </row>
    <row r="15" spans="1:12" ht="15" customHeight="1">
      <c r="A15" s="133" t="s">
        <v>93</v>
      </c>
      <c r="B15" s="133"/>
      <c r="C15" s="133"/>
      <c r="D15" s="253"/>
      <c r="E15" s="139"/>
      <c r="F15" s="140">
        <v>220318942</v>
      </c>
      <c r="G15" s="112"/>
      <c r="H15" s="108">
        <v>290455952</v>
      </c>
      <c r="I15" s="112"/>
      <c r="J15" s="140">
        <v>194657252</v>
      </c>
      <c r="K15" s="112"/>
      <c r="L15" s="108">
        <v>275680087</v>
      </c>
    </row>
    <row r="16" spans="1:12" ht="15" customHeight="1">
      <c r="A16" s="133" t="s">
        <v>94</v>
      </c>
      <c r="B16" s="133"/>
      <c r="C16" s="133"/>
      <c r="D16" s="253"/>
      <c r="E16" s="139"/>
      <c r="F16" s="141">
        <v>144862556</v>
      </c>
      <c r="G16" s="253"/>
      <c r="H16" s="142">
        <v>128269433</v>
      </c>
      <c r="I16" s="253"/>
      <c r="J16" s="141">
        <v>32873606</v>
      </c>
      <c r="K16" s="253"/>
      <c r="L16" s="142">
        <v>59150182</v>
      </c>
    </row>
    <row r="17" spans="1:12" ht="5.0999999999999996" customHeight="1">
      <c r="A17" s="133"/>
      <c r="B17" s="133"/>
      <c r="C17" s="133"/>
      <c r="D17" s="253"/>
      <c r="E17" s="107"/>
      <c r="F17" s="134"/>
      <c r="G17" s="107"/>
      <c r="H17" s="107"/>
      <c r="I17" s="107"/>
      <c r="J17" s="134"/>
      <c r="K17" s="112"/>
      <c r="L17" s="107"/>
    </row>
    <row r="18" spans="1:12" ht="15" customHeight="1">
      <c r="A18" s="115" t="s">
        <v>95</v>
      </c>
      <c r="B18" s="115"/>
      <c r="C18" s="115"/>
      <c r="D18" s="253"/>
      <c r="E18" s="107"/>
      <c r="F18" s="143">
        <f>SUM(F14:F17)</f>
        <v>409458680</v>
      </c>
      <c r="G18" s="107"/>
      <c r="H18" s="144">
        <f>SUM(H14:H17)</f>
        <v>562643848</v>
      </c>
      <c r="I18" s="107"/>
      <c r="J18" s="143">
        <f>SUM(J14:J17)</f>
        <v>258739212</v>
      </c>
      <c r="K18" s="112"/>
      <c r="L18" s="144">
        <f>SUM(L14:L17)</f>
        <v>393582916</v>
      </c>
    </row>
    <row r="19" spans="1:12" ht="10.15" customHeight="1">
      <c r="A19" s="115"/>
      <c r="B19" s="115"/>
      <c r="C19" s="115"/>
      <c r="D19" s="253"/>
      <c r="E19" s="107"/>
      <c r="F19" s="134"/>
      <c r="G19" s="107"/>
      <c r="H19" s="107"/>
      <c r="I19" s="107"/>
      <c r="J19" s="134"/>
      <c r="K19" s="112"/>
      <c r="L19" s="107"/>
    </row>
    <row r="20" spans="1:12" ht="15" customHeight="1">
      <c r="A20" s="115" t="s">
        <v>96</v>
      </c>
      <c r="B20" s="115"/>
      <c r="C20" s="115"/>
      <c r="D20" s="253"/>
      <c r="E20" s="107"/>
      <c r="F20" s="134"/>
      <c r="G20" s="107"/>
      <c r="H20" s="107"/>
      <c r="I20" s="107"/>
      <c r="J20" s="134"/>
      <c r="K20" s="107"/>
      <c r="L20" s="107"/>
    </row>
    <row r="21" spans="1:12" ht="5.0999999999999996" customHeight="1">
      <c r="A21" s="115"/>
      <c r="B21" s="115"/>
      <c r="C21" s="115"/>
      <c r="D21" s="253"/>
      <c r="E21" s="107"/>
      <c r="F21" s="134"/>
      <c r="G21" s="107"/>
      <c r="H21" s="107"/>
      <c r="I21" s="107"/>
      <c r="J21" s="135"/>
      <c r="K21" s="112"/>
      <c r="L21" s="121"/>
    </row>
    <row r="22" spans="1:12" ht="15" customHeight="1">
      <c r="A22" s="133" t="s">
        <v>97</v>
      </c>
      <c r="B22" s="133"/>
      <c r="C22" s="133"/>
      <c r="D22" s="253"/>
      <c r="E22" s="107"/>
      <c r="F22" s="134">
        <v>-39960429</v>
      </c>
      <c r="G22" s="107"/>
      <c r="H22" s="107">
        <v>-126830675</v>
      </c>
      <c r="I22" s="107"/>
      <c r="J22" s="134">
        <v>-27899163</v>
      </c>
      <c r="K22" s="253"/>
      <c r="L22" s="107">
        <v>-49177526</v>
      </c>
    </row>
    <row r="23" spans="1:12" ht="15" customHeight="1">
      <c r="A23" s="133" t="s">
        <v>98</v>
      </c>
      <c r="B23" s="133"/>
      <c r="C23" s="133"/>
      <c r="D23" s="253"/>
      <c r="E23" s="107"/>
      <c r="F23" s="134">
        <v>-148659225</v>
      </c>
      <c r="G23" s="107"/>
      <c r="H23" s="107">
        <v>-195427180</v>
      </c>
      <c r="I23" s="107"/>
      <c r="J23" s="134">
        <v>-131515278</v>
      </c>
      <c r="K23" s="107"/>
      <c r="L23" s="107">
        <v>-187642663</v>
      </c>
    </row>
    <row r="24" spans="1:12" ht="15" customHeight="1">
      <c r="A24" s="133" t="s">
        <v>99</v>
      </c>
      <c r="B24" s="133"/>
      <c r="C24" s="133"/>
      <c r="D24" s="253"/>
      <c r="E24" s="107"/>
      <c r="F24" s="143">
        <v>-136872887</v>
      </c>
      <c r="G24" s="107"/>
      <c r="H24" s="144">
        <v>-119166808</v>
      </c>
      <c r="I24" s="107"/>
      <c r="J24" s="143">
        <v>-35804506</v>
      </c>
      <c r="K24" s="253"/>
      <c r="L24" s="144">
        <v>-59906024</v>
      </c>
    </row>
    <row r="25" spans="1:12" ht="5.0999999999999996" customHeight="1">
      <c r="A25" s="133"/>
      <c r="B25" s="133"/>
      <c r="C25" s="133"/>
      <c r="D25" s="253"/>
      <c r="E25" s="107"/>
      <c r="F25" s="145"/>
      <c r="G25" s="253"/>
      <c r="H25" s="146"/>
      <c r="I25" s="253"/>
      <c r="J25" s="134"/>
      <c r="K25" s="147"/>
      <c r="L25" s="107"/>
    </row>
    <row r="26" spans="1:12" ht="15" customHeight="1">
      <c r="A26" s="115" t="s">
        <v>100</v>
      </c>
      <c r="B26" s="115"/>
      <c r="C26" s="115"/>
      <c r="D26" s="253"/>
      <c r="E26" s="107"/>
      <c r="F26" s="143">
        <f>SUM(F22:F25)</f>
        <v>-325492541</v>
      </c>
      <c r="G26" s="107"/>
      <c r="H26" s="144">
        <f>SUM(H22:H25)</f>
        <v>-441424663</v>
      </c>
      <c r="I26" s="107"/>
      <c r="J26" s="143">
        <f>SUM(J22:J25)</f>
        <v>-195218947</v>
      </c>
      <c r="K26" s="112"/>
      <c r="L26" s="144">
        <f>SUM(L22:L25)</f>
        <v>-296726213</v>
      </c>
    </row>
    <row r="27" spans="1:12" ht="10.15" customHeight="1">
      <c r="A27" s="112"/>
      <c r="B27" s="112"/>
      <c r="C27" s="112"/>
      <c r="D27" s="248"/>
      <c r="E27" s="136"/>
      <c r="F27" s="148"/>
      <c r="G27" s="136"/>
      <c r="H27" s="136"/>
      <c r="I27" s="136"/>
      <c r="J27" s="148"/>
      <c r="K27" s="136"/>
      <c r="L27" s="136"/>
    </row>
    <row r="28" spans="1:12" ht="15" customHeight="1">
      <c r="A28" s="149" t="s">
        <v>101</v>
      </c>
      <c r="B28" s="149"/>
      <c r="C28" s="149"/>
      <c r="D28" s="248"/>
      <c r="E28" s="107"/>
      <c r="F28" s="134">
        <v>83966139</v>
      </c>
      <c r="G28" s="248"/>
      <c r="H28" s="107">
        <v>121219185</v>
      </c>
      <c r="I28" s="248"/>
      <c r="J28" s="134">
        <v>63520265</v>
      </c>
      <c r="K28" s="147"/>
      <c r="L28" s="107">
        <v>96856703</v>
      </c>
    </row>
    <row r="29" spans="1:12" ht="15" customHeight="1">
      <c r="A29" s="133" t="s">
        <v>102</v>
      </c>
      <c r="B29" s="133"/>
      <c r="C29" s="133"/>
      <c r="D29" s="253"/>
      <c r="E29" s="107"/>
      <c r="F29" s="140">
        <v>4588118</v>
      </c>
      <c r="G29" s="253"/>
      <c r="H29" s="108">
        <v>2635775</v>
      </c>
      <c r="I29" s="253"/>
      <c r="J29" s="140">
        <v>21429482</v>
      </c>
      <c r="K29" s="253"/>
      <c r="L29" s="108">
        <v>13058310</v>
      </c>
    </row>
    <row r="30" spans="1:12" ht="15" customHeight="1">
      <c r="A30" s="133" t="s">
        <v>120</v>
      </c>
      <c r="B30" s="133"/>
      <c r="C30" s="133"/>
      <c r="D30" s="253"/>
      <c r="E30" s="107"/>
      <c r="F30" s="134">
        <v>-3480497</v>
      </c>
      <c r="G30" s="253"/>
      <c r="H30" s="107">
        <v>0</v>
      </c>
      <c r="I30" s="107"/>
      <c r="J30" s="134">
        <v>-3480497</v>
      </c>
      <c r="K30" s="107"/>
      <c r="L30" s="107">
        <v>0</v>
      </c>
    </row>
    <row r="31" spans="1:12" ht="15" customHeight="1">
      <c r="A31" s="133" t="s">
        <v>103</v>
      </c>
      <c r="B31" s="133"/>
      <c r="C31" s="133"/>
      <c r="D31" s="253"/>
      <c r="E31" s="107"/>
      <c r="F31" s="134">
        <v>-15735098</v>
      </c>
      <c r="G31" s="107"/>
      <c r="H31" s="107">
        <v>-18537508</v>
      </c>
      <c r="I31" s="107"/>
      <c r="J31" s="134">
        <v>-14475627</v>
      </c>
      <c r="K31" s="253"/>
      <c r="L31" s="107">
        <v>-17737797</v>
      </c>
    </row>
    <row r="32" spans="1:12" ht="15" customHeight="1">
      <c r="A32" s="133" t="s">
        <v>104</v>
      </c>
      <c r="B32" s="133"/>
      <c r="C32" s="133"/>
      <c r="D32" s="253"/>
      <c r="E32" s="107"/>
      <c r="F32" s="134">
        <v>-90636325</v>
      </c>
      <c r="G32" s="107"/>
      <c r="H32" s="107">
        <v>-71446184</v>
      </c>
      <c r="I32" s="107"/>
      <c r="J32" s="134">
        <v>-67868779</v>
      </c>
      <c r="K32" s="253"/>
      <c r="L32" s="107">
        <v>-65981737</v>
      </c>
    </row>
    <row r="33" spans="1:12" ht="15" customHeight="1">
      <c r="A33" s="133" t="s">
        <v>105</v>
      </c>
      <c r="B33" s="133"/>
      <c r="C33" s="133"/>
      <c r="D33" s="253"/>
      <c r="E33" s="107"/>
      <c r="F33" s="134">
        <v>-22501573</v>
      </c>
      <c r="G33" s="107"/>
      <c r="H33" s="107">
        <v>1954030</v>
      </c>
      <c r="I33" s="107"/>
      <c r="J33" s="134">
        <v>-3144200</v>
      </c>
      <c r="K33" s="253"/>
      <c r="L33" s="107">
        <v>1954030</v>
      </c>
    </row>
    <row r="34" spans="1:12" ht="15" customHeight="1">
      <c r="A34" s="133" t="s">
        <v>106</v>
      </c>
      <c r="B34" s="133"/>
      <c r="C34" s="133"/>
      <c r="D34" s="253"/>
      <c r="E34" s="107"/>
      <c r="F34" s="134">
        <v>-5671721</v>
      </c>
      <c r="G34" s="107"/>
      <c r="H34" s="107">
        <v>-20734123</v>
      </c>
      <c r="I34" s="107"/>
      <c r="J34" s="134">
        <v>-3210656</v>
      </c>
      <c r="K34" s="253"/>
      <c r="L34" s="107">
        <v>-20509381</v>
      </c>
    </row>
    <row r="35" spans="1:12" ht="15" customHeight="1">
      <c r="A35" s="133" t="s">
        <v>107</v>
      </c>
      <c r="B35" s="133"/>
      <c r="C35" s="133"/>
      <c r="D35" s="253"/>
      <c r="E35" s="107"/>
      <c r="F35" s="150">
        <v>0</v>
      </c>
      <c r="G35" s="107"/>
      <c r="H35" s="151">
        <v>-2841662</v>
      </c>
      <c r="I35" s="107"/>
      <c r="J35" s="150">
        <v>0</v>
      </c>
      <c r="K35" s="253"/>
      <c r="L35" s="151">
        <v>0</v>
      </c>
    </row>
    <row r="36" spans="1:12" ht="5.0999999999999996" customHeight="1">
      <c r="A36" s="133"/>
      <c r="B36" s="133"/>
      <c r="C36" s="133"/>
      <c r="D36" s="253"/>
      <c r="E36" s="107"/>
      <c r="F36" s="134"/>
      <c r="G36" s="253"/>
      <c r="H36" s="107"/>
      <c r="I36" s="253"/>
      <c r="J36" s="134"/>
      <c r="K36" s="147"/>
      <c r="L36" s="107"/>
    </row>
    <row r="37" spans="1:12" ht="15" customHeight="1">
      <c r="A37" s="97" t="s">
        <v>108</v>
      </c>
      <c r="B37" s="97"/>
      <c r="C37" s="97"/>
      <c r="D37" s="248"/>
      <c r="E37" s="107"/>
      <c r="F37" s="134">
        <f>SUM(F28:F36)</f>
        <v>-49470957</v>
      </c>
      <c r="G37" s="107"/>
      <c r="H37" s="107">
        <f>SUM(H28:H36)</f>
        <v>12249513</v>
      </c>
      <c r="I37" s="107"/>
      <c r="J37" s="134">
        <f>SUM(J28:J36)</f>
        <v>-7230012</v>
      </c>
      <c r="K37" s="112"/>
      <c r="L37" s="107">
        <f>SUM(L28:L36)</f>
        <v>7640128</v>
      </c>
    </row>
    <row r="38" spans="1:12" ht="15" customHeight="1">
      <c r="A38" s="95" t="s">
        <v>109</v>
      </c>
      <c r="B38" s="95"/>
      <c r="C38" s="95"/>
      <c r="D38" s="253">
        <v>16</v>
      </c>
      <c r="E38" s="107"/>
      <c r="F38" s="143">
        <v>9947783</v>
      </c>
      <c r="G38" s="107"/>
      <c r="H38" s="144">
        <v>-3238962</v>
      </c>
      <c r="I38" s="107"/>
      <c r="J38" s="143">
        <v>1610175</v>
      </c>
      <c r="K38" s="253"/>
      <c r="L38" s="144">
        <v>-1528570</v>
      </c>
    </row>
    <row r="39" spans="1:12" ht="5.0999999999999996" customHeight="1">
      <c r="A39" s="97"/>
      <c r="B39" s="97"/>
      <c r="C39" s="97"/>
      <c r="D39" s="248"/>
      <c r="E39" s="107"/>
      <c r="F39" s="134"/>
      <c r="G39" s="107"/>
      <c r="H39" s="107"/>
      <c r="I39" s="107"/>
      <c r="J39" s="134"/>
      <c r="K39" s="112"/>
      <c r="L39" s="107"/>
    </row>
    <row r="40" spans="1:12" ht="15" customHeight="1">
      <c r="A40" s="97" t="s">
        <v>110</v>
      </c>
      <c r="B40" s="97"/>
      <c r="C40" s="97"/>
      <c r="D40" s="248"/>
      <c r="E40" s="107"/>
      <c r="F40" s="134">
        <f>SUM(F37:F39)</f>
        <v>-39523174</v>
      </c>
      <c r="G40" s="107"/>
      <c r="H40" s="107">
        <f>SUM(H37:H39)</f>
        <v>9010551</v>
      </c>
      <c r="I40" s="107"/>
      <c r="J40" s="134">
        <f>SUM(J37:J39)</f>
        <v>-5619837</v>
      </c>
      <c r="K40" s="112"/>
      <c r="L40" s="107">
        <f>SUM(L37:L39)</f>
        <v>6111558</v>
      </c>
    </row>
    <row r="41" spans="1:12" ht="15" customHeight="1">
      <c r="A41" s="133" t="s">
        <v>111</v>
      </c>
      <c r="B41" s="133"/>
      <c r="C41" s="133"/>
      <c r="D41" s="248"/>
      <c r="E41" s="107"/>
      <c r="F41" s="143">
        <v>0</v>
      </c>
      <c r="G41" s="107"/>
      <c r="H41" s="152">
        <v>0</v>
      </c>
      <c r="I41" s="107"/>
      <c r="J41" s="143">
        <v>0</v>
      </c>
      <c r="K41" s="107"/>
      <c r="L41" s="152">
        <v>0</v>
      </c>
    </row>
    <row r="42" spans="1:12" ht="5.0999999999999996" customHeight="1">
      <c r="A42" s="95"/>
      <c r="B42" s="95"/>
      <c r="C42" s="95"/>
      <c r="D42" s="112"/>
      <c r="E42" s="121"/>
      <c r="F42" s="134"/>
      <c r="G42" s="253"/>
      <c r="H42" s="107"/>
      <c r="I42" s="253"/>
      <c r="J42" s="134"/>
      <c r="K42" s="147"/>
      <c r="L42" s="107"/>
    </row>
    <row r="43" spans="1:12" ht="15" customHeight="1" thickBot="1">
      <c r="A43" s="98" t="s">
        <v>112</v>
      </c>
      <c r="B43" s="98"/>
      <c r="C43" s="97"/>
      <c r="D43" s="112"/>
      <c r="E43" s="121"/>
      <c r="F43" s="153">
        <f>SUM(F40:F42)</f>
        <v>-39523174</v>
      </c>
      <c r="G43" s="121"/>
      <c r="H43" s="154">
        <f>SUM(H40:H42)</f>
        <v>9010551</v>
      </c>
      <c r="I43" s="121"/>
      <c r="J43" s="153">
        <f>SUM(J40:J42)</f>
        <v>-5619837</v>
      </c>
      <c r="K43" s="112"/>
      <c r="L43" s="154">
        <f>SUM(L40:L42)</f>
        <v>6111558</v>
      </c>
    </row>
    <row r="44" spans="1:12" ht="10.15" customHeight="1" thickTop="1">
      <c r="A44" s="97"/>
      <c r="B44" s="97"/>
      <c r="C44" s="97"/>
      <c r="D44" s="112"/>
      <c r="E44" s="121"/>
      <c r="F44" s="135"/>
      <c r="G44" s="121"/>
      <c r="H44" s="121"/>
      <c r="I44" s="121"/>
      <c r="J44" s="134"/>
      <c r="K44" s="112"/>
      <c r="L44" s="107"/>
    </row>
    <row r="45" spans="1:12" ht="15" customHeight="1">
      <c r="A45" s="97" t="s">
        <v>113</v>
      </c>
      <c r="B45" s="97"/>
      <c r="C45" s="97"/>
      <c r="D45" s="112"/>
      <c r="E45" s="121"/>
      <c r="F45" s="135"/>
      <c r="G45" s="121"/>
      <c r="H45" s="121"/>
      <c r="I45" s="121"/>
      <c r="J45" s="135"/>
      <c r="K45" s="121"/>
      <c r="L45" s="121"/>
    </row>
    <row r="46" spans="1:12" ht="15" customHeight="1">
      <c r="A46" s="95" t="s">
        <v>114</v>
      </c>
      <c r="B46" s="112"/>
      <c r="C46" s="95"/>
      <c r="D46" s="112"/>
      <c r="E46" s="121"/>
      <c r="F46" s="134">
        <v>-38823344</v>
      </c>
      <c r="G46" s="121"/>
      <c r="H46" s="108">
        <v>9263548</v>
      </c>
      <c r="I46" s="121"/>
      <c r="J46" s="134">
        <v>-5619837</v>
      </c>
      <c r="K46" s="121"/>
      <c r="L46" s="155">
        <v>6111558</v>
      </c>
    </row>
    <row r="47" spans="1:12" ht="15" customHeight="1">
      <c r="A47" s="95" t="s">
        <v>84</v>
      </c>
      <c r="B47" s="112"/>
      <c r="C47" s="95"/>
      <c r="D47" s="112"/>
      <c r="E47" s="121"/>
      <c r="F47" s="156">
        <v>-699830</v>
      </c>
      <c r="G47" s="121"/>
      <c r="H47" s="152">
        <v>-252997</v>
      </c>
      <c r="I47" s="121"/>
      <c r="J47" s="143">
        <v>0</v>
      </c>
      <c r="K47" s="121"/>
      <c r="L47" s="152">
        <v>0</v>
      </c>
    </row>
    <row r="48" spans="1:12" ht="5.0999999999999996" customHeight="1">
      <c r="A48" s="112"/>
      <c r="B48" s="112"/>
      <c r="C48" s="112"/>
      <c r="D48" s="248"/>
      <c r="E48" s="136"/>
      <c r="F48" s="135"/>
      <c r="G48" s="253"/>
      <c r="H48" s="121"/>
      <c r="I48" s="123"/>
      <c r="J48" s="135"/>
      <c r="K48" s="107"/>
      <c r="L48" s="121"/>
    </row>
    <row r="49" spans="1:12" ht="15" customHeight="1" thickBot="1">
      <c r="A49" s="97"/>
      <c r="B49" s="97"/>
      <c r="C49" s="97"/>
      <c r="D49" s="112"/>
      <c r="E49" s="121"/>
      <c r="F49" s="157">
        <f>SUM(F46:F48)</f>
        <v>-39523174</v>
      </c>
      <c r="G49" s="121"/>
      <c r="H49" s="158">
        <f>SUM(H46:H48)</f>
        <v>9010551</v>
      </c>
      <c r="I49" s="121"/>
      <c r="J49" s="153">
        <f>SUM(J46:J48)</f>
        <v>-5619837</v>
      </c>
      <c r="K49" s="112"/>
      <c r="L49" s="154">
        <f>SUM(L46:L48)</f>
        <v>6111558</v>
      </c>
    </row>
    <row r="50" spans="1:12" ht="10.15" customHeight="1" thickTop="1">
      <c r="A50" s="97"/>
      <c r="B50" s="97"/>
      <c r="C50" s="97"/>
      <c r="D50" s="112"/>
      <c r="E50" s="121"/>
      <c r="F50" s="135"/>
      <c r="G50" s="121"/>
      <c r="H50" s="121"/>
      <c r="I50" s="121"/>
      <c r="J50" s="134"/>
      <c r="K50" s="112"/>
      <c r="L50" s="107"/>
    </row>
    <row r="51" spans="1:12" ht="15" customHeight="1">
      <c r="A51" s="98" t="s">
        <v>115</v>
      </c>
      <c r="B51" s="98"/>
      <c r="C51" s="98"/>
      <c r="D51" s="112"/>
      <c r="E51" s="121"/>
      <c r="F51" s="135"/>
      <c r="G51" s="121"/>
      <c r="H51" s="121"/>
      <c r="I51" s="121"/>
      <c r="J51" s="135"/>
      <c r="K51" s="121"/>
      <c r="L51" s="121"/>
    </row>
    <row r="52" spans="1:12" ht="15" customHeight="1">
      <c r="A52" s="95" t="s">
        <v>114</v>
      </c>
      <c r="B52" s="112"/>
      <c r="C52" s="95"/>
      <c r="D52" s="253"/>
      <c r="E52" s="107"/>
      <c r="F52" s="134">
        <v>-38823344</v>
      </c>
      <c r="G52" s="253"/>
      <c r="H52" s="108">
        <v>9263548</v>
      </c>
      <c r="I52" s="123"/>
      <c r="J52" s="134">
        <v>-5619837</v>
      </c>
      <c r="K52" s="107"/>
      <c r="L52" s="155">
        <v>6111558</v>
      </c>
    </row>
    <row r="53" spans="1:12" ht="15" customHeight="1">
      <c r="A53" s="112" t="s">
        <v>84</v>
      </c>
      <c r="B53" s="112"/>
      <c r="C53" s="112"/>
      <c r="D53" s="248"/>
      <c r="E53" s="136"/>
      <c r="F53" s="156">
        <v>-699830</v>
      </c>
      <c r="G53" s="253"/>
      <c r="H53" s="152">
        <v>-252997</v>
      </c>
      <c r="I53" s="123"/>
      <c r="J53" s="143">
        <v>0</v>
      </c>
      <c r="K53" s="107"/>
      <c r="L53" s="152">
        <v>0</v>
      </c>
    </row>
    <row r="54" spans="1:12" ht="5.0999999999999996" customHeight="1">
      <c r="A54" s="112"/>
      <c r="B54" s="112"/>
      <c r="C54" s="112"/>
      <c r="D54" s="248"/>
      <c r="E54" s="136"/>
      <c r="F54" s="135"/>
      <c r="G54" s="253"/>
      <c r="H54" s="121"/>
      <c r="I54" s="123"/>
      <c r="J54" s="135"/>
      <c r="K54" s="107"/>
      <c r="L54" s="121"/>
    </row>
    <row r="55" spans="1:12" ht="15" customHeight="1" thickBot="1">
      <c r="A55" s="133"/>
      <c r="B55" s="133"/>
      <c r="C55" s="133"/>
      <c r="D55" s="253"/>
      <c r="E55" s="159"/>
      <c r="F55" s="153">
        <f>SUM(F52:F54)</f>
        <v>-39523174</v>
      </c>
      <c r="G55" s="107"/>
      <c r="H55" s="154">
        <f>SUM(H52:H54)</f>
        <v>9010551</v>
      </c>
      <c r="I55" s="159"/>
      <c r="J55" s="153">
        <f>SUM(J52:J54)</f>
        <v>-5619837</v>
      </c>
      <c r="K55" s="121"/>
      <c r="L55" s="154">
        <f>SUM(L52:L54)</f>
        <v>6111558</v>
      </c>
    </row>
    <row r="56" spans="1:12" ht="10.15" customHeight="1" thickTop="1">
      <c r="A56" s="133"/>
      <c r="B56" s="133"/>
      <c r="C56" s="133"/>
      <c r="D56" s="253"/>
      <c r="E56" s="159"/>
      <c r="F56" s="134"/>
      <c r="G56" s="159"/>
      <c r="H56" s="107"/>
      <c r="I56" s="159"/>
      <c r="J56" s="134"/>
      <c r="K56" s="112"/>
      <c r="L56" s="107"/>
    </row>
    <row r="57" spans="1:12" ht="15" customHeight="1">
      <c r="A57" s="115" t="s">
        <v>116</v>
      </c>
      <c r="B57" s="115"/>
      <c r="C57" s="115"/>
      <c r="D57" s="253"/>
      <c r="E57" s="159"/>
      <c r="F57" s="134"/>
      <c r="G57" s="107"/>
      <c r="H57" s="107"/>
      <c r="I57" s="107"/>
      <c r="J57" s="134"/>
      <c r="K57" s="107"/>
      <c r="L57" s="107"/>
    </row>
    <row r="58" spans="1:12" ht="15" customHeight="1" thickBot="1">
      <c r="A58" s="133" t="s">
        <v>117</v>
      </c>
      <c r="B58" s="112"/>
      <c r="C58" s="133"/>
      <c r="D58" s="253"/>
      <c r="E58" s="159"/>
      <c r="F58" s="160">
        <f>F46/358624707</f>
        <v>-0.10825618882973392</v>
      </c>
      <c r="G58" s="159"/>
      <c r="H58" s="161">
        <f>H46/316905287</f>
        <v>2.9231282594537465E-2</v>
      </c>
      <c r="I58" s="159"/>
      <c r="J58" s="160">
        <f>J46/358624707</f>
        <v>-1.5670523782400747E-2</v>
      </c>
      <c r="K58" s="162"/>
      <c r="L58" s="161">
        <f>L46/316905287</f>
        <v>1.9285124769786503E-2</v>
      </c>
    </row>
    <row r="59" spans="1:12" ht="5.0999999999999996" customHeight="1" thickTop="1">
      <c r="A59" s="133"/>
      <c r="B59" s="112"/>
      <c r="C59" s="133"/>
      <c r="D59" s="253"/>
      <c r="E59" s="159"/>
      <c r="F59" s="163"/>
      <c r="G59" s="159"/>
      <c r="H59" s="159"/>
      <c r="I59" s="159"/>
      <c r="J59" s="163"/>
      <c r="K59" s="162"/>
      <c r="L59" s="159"/>
    </row>
    <row r="60" spans="1:12" ht="15" customHeight="1" thickBot="1">
      <c r="A60" s="112" t="s">
        <v>118</v>
      </c>
      <c r="B60" s="112"/>
      <c r="C60" s="112"/>
      <c r="D60" s="112"/>
      <c r="E60" s="121"/>
      <c r="F60" s="164">
        <f>F46/358624707</f>
        <v>-0.10825618882973392</v>
      </c>
      <c r="G60" s="162"/>
      <c r="H60" s="165">
        <f>H46/346642582</f>
        <v>2.6723629701096561E-2</v>
      </c>
      <c r="I60" s="162"/>
      <c r="J60" s="164">
        <f>J46/358624707</f>
        <v>-1.5670523782400747E-2</v>
      </c>
      <c r="K60" s="162"/>
      <c r="L60" s="165">
        <f>L46/346905287</f>
        <v>1.7617367705324134E-2</v>
      </c>
    </row>
    <row r="61" spans="1:12" ht="9.75" customHeight="1" thickTop="1">
      <c r="A61" s="112"/>
      <c r="B61" s="112"/>
      <c r="C61" s="112"/>
      <c r="D61" s="112"/>
      <c r="E61" s="121"/>
      <c r="F61" s="162"/>
      <c r="G61" s="162"/>
      <c r="H61" s="162"/>
      <c r="I61" s="162"/>
      <c r="J61" s="162"/>
      <c r="K61" s="162"/>
      <c r="L61" s="162"/>
    </row>
    <row r="62" spans="1:12" ht="12" customHeight="1">
      <c r="A62" s="112"/>
      <c r="B62" s="112"/>
      <c r="C62" s="112"/>
      <c r="D62" s="112"/>
      <c r="E62" s="121"/>
      <c r="F62" s="162"/>
      <c r="G62" s="162"/>
      <c r="H62" s="162"/>
      <c r="I62" s="162"/>
      <c r="J62" s="162"/>
      <c r="K62" s="162"/>
      <c r="L62" s="162"/>
    </row>
    <row r="63" spans="1:12" ht="15" customHeight="1">
      <c r="A63" s="271" t="s">
        <v>38</v>
      </c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</row>
    <row r="64" spans="1:12" ht="9.75" customHeight="1">
      <c r="A64" s="253"/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</row>
    <row r="65" spans="1:12" ht="21.95" customHeight="1">
      <c r="A65" s="166" t="str">
        <f>'EN 5 (3M)'!A63</f>
        <v>The accompanying notes form part of this interim financial information.</v>
      </c>
      <c r="B65" s="166"/>
      <c r="C65" s="166"/>
      <c r="D65" s="127"/>
      <c r="E65" s="127"/>
      <c r="F65" s="127"/>
      <c r="G65" s="127"/>
      <c r="H65" s="127"/>
      <c r="I65" s="127"/>
      <c r="J65" s="127"/>
      <c r="K65" s="127"/>
      <c r="L65" s="127"/>
    </row>
  </sheetData>
  <mergeCells count="5">
    <mergeCell ref="F6:H6"/>
    <mergeCell ref="J6:L6"/>
    <mergeCell ref="F7:H7"/>
    <mergeCell ref="J7:L7"/>
    <mergeCell ref="A63:L63"/>
  </mergeCells>
  <pageMargins left="0.8" right="0.5" top="0.5" bottom="0.6" header="0.49" footer="0.4"/>
  <pageSetup paperSize="9" scale="90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CD96-2427-4E6E-8E1B-95F14018EE1B}">
  <sheetPr>
    <tabColor rgb="FFE36C09"/>
  </sheetPr>
  <dimension ref="A1:X41"/>
  <sheetViews>
    <sheetView topLeftCell="A30" zoomScale="90" zoomScaleNormal="90" zoomScaleSheetLayoutView="85" workbookViewId="0">
      <selection activeCell="C8" sqref="C8"/>
    </sheetView>
  </sheetViews>
  <sheetFormatPr defaultColWidth="7.09765625" defaultRowHeight="16.5" customHeight="1"/>
  <cols>
    <col min="1" max="2" width="1.19921875" style="169" customWidth="1"/>
    <col min="3" max="3" width="25.09765625" style="169" customWidth="1"/>
    <col min="4" max="4" width="4" style="169" customWidth="1"/>
    <col min="5" max="5" width="0.59765625" style="169" customWidth="1"/>
    <col min="6" max="6" width="8.8984375" style="169" customWidth="1"/>
    <col min="7" max="7" width="0.59765625" style="169" customWidth="1"/>
    <col min="8" max="8" width="8" style="169" customWidth="1"/>
    <col min="9" max="9" width="0.59765625" style="169" customWidth="1"/>
    <col min="10" max="10" width="12.19921875" style="169" customWidth="1"/>
    <col min="11" max="11" width="0.59765625" style="169" customWidth="1"/>
    <col min="12" max="12" width="12.296875" style="169" customWidth="1"/>
    <col min="13" max="13" width="0.59765625" style="169" customWidth="1"/>
    <col min="14" max="14" width="13.19921875" style="169" bestFit="1" customWidth="1"/>
    <col min="15" max="15" width="0.59765625" style="169" customWidth="1"/>
    <col min="16" max="16" width="9.69921875" style="169" customWidth="1"/>
    <col min="17" max="17" width="0.59765625" style="169" customWidth="1"/>
    <col min="18" max="18" width="9.796875" style="169" customWidth="1"/>
    <col min="19" max="19" width="0.59765625" style="169" customWidth="1"/>
    <col min="20" max="20" width="8.59765625" style="169" customWidth="1"/>
    <col min="21" max="21" width="0.59765625" style="169" customWidth="1"/>
    <col min="22" max="22" width="7.19921875" style="169" customWidth="1"/>
    <col min="23" max="23" width="0.59765625" style="169" customWidth="1"/>
    <col min="24" max="24" width="8.09765625" style="169" customWidth="1"/>
    <col min="25" max="16384" width="7.09765625" style="169"/>
  </cols>
  <sheetData>
    <row r="1" spans="1:24" ht="16.5" customHeight="1">
      <c r="A1" s="98" t="s">
        <v>0</v>
      </c>
      <c r="B1" s="112"/>
      <c r="C1" s="112"/>
      <c r="D1" s="112"/>
      <c r="E1" s="112"/>
      <c r="F1" s="123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07"/>
      <c r="S1" s="107"/>
      <c r="T1" s="112"/>
      <c r="U1" s="112"/>
      <c r="V1" s="168"/>
      <c r="W1" s="112"/>
      <c r="X1" s="112"/>
    </row>
    <row r="2" spans="1:24" ht="16.5" customHeight="1">
      <c r="A2" s="98" t="s">
        <v>121</v>
      </c>
      <c r="B2" s="98"/>
      <c r="C2" s="98"/>
      <c r="D2" s="98"/>
      <c r="E2" s="98"/>
      <c r="F2" s="25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36"/>
      <c r="S2" s="136"/>
      <c r="T2" s="98"/>
      <c r="U2" s="98"/>
      <c r="V2" s="171"/>
      <c r="W2" s="98"/>
      <c r="X2" s="98"/>
    </row>
    <row r="3" spans="1:24" ht="16.5" customHeight="1">
      <c r="A3" s="124" t="str">
        <f>+'EN 6 (9M)'!A3</f>
        <v>For the nine-month period ended 30 September 2024</v>
      </c>
      <c r="B3" s="172"/>
      <c r="C3" s="172"/>
      <c r="D3" s="172"/>
      <c r="E3" s="172"/>
      <c r="F3" s="252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4"/>
      <c r="T3" s="131"/>
      <c r="U3" s="174"/>
      <c r="V3" s="175"/>
      <c r="W3" s="172"/>
      <c r="X3" s="172"/>
    </row>
    <row r="4" spans="1:24" ht="16.5" customHeight="1">
      <c r="A4" s="115"/>
      <c r="B4" s="98"/>
      <c r="C4" s="98"/>
      <c r="D4" s="98"/>
      <c r="E4" s="98"/>
      <c r="F4" s="25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6"/>
      <c r="S4" s="176"/>
      <c r="T4" s="136"/>
      <c r="U4" s="176"/>
      <c r="V4" s="171"/>
      <c r="W4" s="98"/>
      <c r="X4" s="98"/>
    </row>
    <row r="5" spans="1:24" ht="16.5" customHeight="1">
      <c r="A5" s="115"/>
      <c r="B5" s="98"/>
      <c r="C5" s="98"/>
      <c r="D5" s="98"/>
      <c r="E5" s="98"/>
      <c r="F5" s="25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6"/>
      <c r="S5" s="176"/>
      <c r="T5" s="136"/>
      <c r="U5" s="176"/>
      <c r="V5" s="171"/>
      <c r="W5" s="98"/>
      <c r="X5" s="98"/>
    </row>
    <row r="6" spans="1:24" ht="16.5" customHeight="1">
      <c r="A6" s="98"/>
      <c r="B6" s="98"/>
      <c r="C6" s="98"/>
      <c r="D6" s="98"/>
      <c r="E6" s="98"/>
      <c r="F6" s="270" t="s">
        <v>122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</row>
    <row r="7" spans="1:24" ht="16.5" customHeight="1">
      <c r="A7" s="98"/>
      <c r="B7" s="98"/>
      <c r="C7" s="98"/>
      <c r="D7" s="98"/>
      <c r="E7" s="98"/>
      <c r="F7" s="272" t="s">
        <v>123</v>
      </c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171"/>
      <c r="W7" s="98"/>
      <c r="X7" s="98"/>
    </row>
    <row r="8" spans="1:24" ht="16.5" customHeight="1">
      <c r="A8" s="98"/>
      <c r="B8" s="98"/>
      <c r="C8" s="98"/>
      <c r="D8" s="98"/>
      <c r="E8" s="98"/>
      <c r="F8" s="250"/>
      <c r="G8" s="250"/>
      <c r="H8" s="136" t="s">
        <v>124</v>
      </c>
      <c r="I8" s="250"/>
      <c r="J8" s="250"/>
      <c r="K8" s="250"/>
      <c r="L8" s="136" t="s">
        <v>124</v>
      </c>
      <c r="M8" s="250"/>
      <c r="N8" s="136" t="s">
        <v>125</v>
      </c>
      <c r="O8" s="250"/>
      <c r="P8" s="250"/>
      <c r="Q8" s="250"/>
      <c r="R8" s="250"/>
      <c r="S8" s="250"/>
      <c r="T8" s="250"/>
      <c r="U8" s="250"/>
      <c r="V8" s="171"/>
      <c r="W8" s="98"/>
      <c r="X8" s="98"/>
    </row>
    <row r="9" spans="1:24" ht="16.5" customHeight="1">
      <c r="A9" s="98"/>
      <c r="B9" s="98"/>
      <c r="C9" s="98"/>
      <c r="D9" s="98"/>
      <c r="E9" s="98"/>
      <c r="F9" s="250"/>
      <c r="G9" s="250"/>
      <c r="H9" s="136"/>
      <c r="I9" s="250"/>
      <c r="J9" s="177"/>
      <c r="K9" s="250"/>
      <c r="L9" s="136"/>
      <c r="M9" s="250"/>
      <c r="N9" s="178" t="s">
        <v>126</v>
      </c>
      <c r="O9" s="250"/>
      <c r="P9" s="98"/>
      <c r="Q9" s="98"/>
      <c r="R9" s="98"/>
      <c r="S9" s="250"/>
      <c r="T9" s="250"/>
      <c r="U9" s="250"/>
      <c r="V9" s="171"/>
      <c r="W9" s="98"/>
      <c r="X9" s="98"/>
    </row>
    <row r="10" spans="1:24" ht="16.5" customHeight="1">
      <c r="A10" s="98"/>
      <c r="B10" s="98"/>
      <c r="C10" s="98"/>
      <c r="D10" s="98"/>
      <c r="E10" s="98"/>
      <c r="F10" s="254"/>
      <c r="G10" s="170"/>
      <c r="H10" s="136"/>
      <c r="I10" s="170"/>
      <c r="J10" s="177"/>
      <c r="K10" s="170"/>
      <c r="L10" s="136" t="s">
        <v>127</v>
      </c>
      <c r="M10" s="170"/>
      <c r="N10" s="254"/>
      <c r="O10" s="170"/>
      <c r="P10" s="270" t="s">
        <v>80</v>
      </c>
      <c r="Q10" s="270"/>
      <c r="R10" s="270"/>
      <c r="S10" s="112"/>
      <c r="T10" s="254"/>
      <c r="U10" s="254"/>
      <c r="V10" s="254"/>
      <c r="W10" s="254"/>
      <c r="X10" s="254"/>
    </row>
    <row r="11" spans="1:24" ht="16.5" customHeight="1">
      <c r="A11" s="98"/>
      <c r="B11" s="98"/>
      <c r="C11" s="98"/>
      <c r="D11" s="98"/>
      <c r="E11" s="98"/>
      <c r="F11" s="136" t="s">
        <v>128</v>
      </c>
      <c r="G11" s="170"/>
      <c r="H11" s="136"/>
      <c r="I11" s="170"/>
      <c r="J11" s="179" t="s">
        <v>129</v>
      </c>
      <c r="K11" s="170"/>
      <c r="L11" s="176" t="s">
        <v>130</v>
      </c>
      <c r="M11" s="170"/>
      <c r="N11" s="136" t="s">
        <v>131</v>
      </c>
      <c r="O11" s="170"/>
      <c r="P11" s="250"/>
      <c r="Q11" s="250"/>
      <c r="R11" s="250"/>
      <c r="S11" s="112"/>
      <c r="T11" s="136"/>
      <c r="U11" s="136"/>
      <c r="V11" s="136" t="s">
        <v>132</v>
      </c>
      <c r="W11" s="180"/>
      <c r="X11" s="180"/>
    </row>
    <row r="12" spans="1:24" ht="16.5" customHeight="1">
      <c r="A12" s="98"/>
      <c r="B12" s="98"/>
      <c r="C12" s="98"/>
      <c r="D12" s="98"/>
      <c r="E12" s="98"/>
      <c r="F12" s="179" t="s">
        <v>133</v>
      </c>
      <c r="G12" s="176"/>
      <c r="H12" s="136" t="s">
        <v>134</v>
      </c>
      <c r="I12" s="176"/>
      <c r="J12" s="179" t="s">
        <v>135</v>
      </c>
      <c r="K12" s="176"/>
      <c r="L12" s="176" t="s">
        <v>136</v>
      </c>
      <c r="M12" s="176"/>
      <c r="N12" s="136" t="s">
        <v>137</v>
      </c>
      <c r="O12" s="176"/>
      <c r="P12" s="176" t="s">
        <v>138</v>
      </c>
      <c r="Q12" s="176"/>
      <c r="R12" s="254"/>
      <c r="S12" s="176"/>
      <c r="T12" s="136" t="s">
        <v>139</v>
      </c>
      <c r="U12" s="136"/>
      <c r="V12" s="136" t="s">
        <v>140</v>
      </c>
      <c r="W12" s="176"/>
      <c r="X12" s="136"/>
    </row>
    <row r="13" spans="1:24" ht="16.5" customHeight="1">
      <c r="A13" s="98"/>
      <c r="B13" s="98"/>
      <c r="C13" s="98"/>
      <c r="D13" s="98"/>
      <c r="E13" s="98"/>
      <c r="F13" s="136" t="s">
        <v>141</v>
      </c>
      <c r="G13" s="176"/>
      <c r="H13" s="136" t="s">
        <v>142</v>
      </c>
      <c r="I13" s="176"/>
      <c r="J13" s="179" t="s">
        <v>143</v>
      </c>
      <c r="K13" s="176"/>
      <c r="L13" s="176" t="s">
        <v>144</v>
      </c>
      <c r="M13" s="176"/>
      <c r="N13" s="176" t="s">
        <v>145</v>
      </c>
      <c r="O13" s="176"/>
      <c r="P13" s="181" t="s">
        <v>146</v>
      </c>
      <c r="Q13" s="176"/>
      <c r="R13" s="136" t="s">
        <v>82</v>
      </c>
      <c r="S13" s="176"/>
      <c r="T13" s="182" t="s">
        <v>147</v>
      </c>
      <c r="U13" s="136"/>
      <c r="V13" s="136" t="s">
        <v>148</v>
      </c>
      <c r="W13" s="176"/>
      <c r="X13" s="132" t="s">
        <v>85</v>
      </c>
    </row>
    <row r="14" spans="1:24" ht="16.5" customHeight="1">
      <c r="A14" s="112"/>
      <c r="B14" s="112"/>
      <c r="C14" s="112"/>
      <c r="D14" s="251" t="s">
        <v>12</v>
      </c>
      <c r="E14" s="112"/>
      <c r="F14" s="178" t="s">
        <v>13</v>
      </c>
      <c r="G14" s="112"/>
      <c r="H14" s="178" t="s">
        <v>13</v>
      </c>
      <c r="I14" s="112"/>
      <c r="J14" s="178" t="s">
        <v>13</v>
      </c>
      <c r="K14" s="112"/>
      <c r="L14" s="178" t="s">
        <v>13</v>
      </c>
      <c r="M14" s="112"/>
      <c r="N14" s="178" t="s">
        <v>13</v>
      </c>
      <c r="O14" s="112"/>
      <c r="P14" s="178" t="s">
        <v>13</v>
      </c>
      <c r="Q14" s="112"/>
      <c r="R14" s="178" t="s">
        <v>13</v>
      </c>
      <c r="S14" s="112"/>
      <c r="T14" s="178" t="s">
        <v>13</v>
      </c>
      <c r="U14" s="112"/>
      <c r="V14" s="178" t="s">
        <v>13</v>
      </c>
      <c r="W14" s="112"/>
      <c r="X14" s="178" t="s">
        <v>13</v>
      </c>
    </row>
    <row r="15" spans="1:24" ht="8.1" customHeight="1">
      <c r="A15" s="112"/>
      <c r="B15" s="112"/>
      <c r="C15" s="112"/>
      <c r="D15" s="248"/>
      <c r="E15" s="112"/>
      <c r="F15" s="13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36"/>
      <c r="S15" s="176"/>
      <c r="T15" s="136"/>
      <c r="U15" s="136"/>
      <c r="V15" s="136"/>
      <c r="W15" s="176"/>
      <c r="X15" s="136"/>
    </row>
    <row r="16" spans="1:24" ht="16.5" customHeight="1">
      <c r="A16" s="98" t="s">
        <v>149</v>
      </c>
      <c r="B16" s="183"/>
      <c r="C16" s="112"/>
      <c r="D16" s="253"/>
      <c r="E16" s="112"/>
      <c r="F16" s="184">
        <v>158000000</v>
      </c>
      <c r="G16" s="184"/>
      <c r="H16" s="184">
        <v>228732200</v>
      </c>
      <c r="I16" s="184"/>
      <c r="J16" s="184">
        <v>3409740</v>
      </c>
      <c r="K16" s="184"/>
      <c r="L16" s="184">
        <v>1175732</v>
      </c>
      <c r="M16" s="184"/>
      <c r="N16" s="184">
        <v>-1502</v>
      </c>
      <c r="O16" s="184"/>
      <c r="P16" s="184">
        <v>11770000</v>
      </c>
      <c r="Q16" s="184"/>
      <c r="R16" s="184">
        <v>68080890</v>
      </c>
      <c r="S16" s="107"/>
      <c r="T16" s="107">
        <f>SUM(F16:S16)</f>
        <v>471167060</v>
      </c>
      <c r="U16" s="107"/>
      <c r="V16" s="184">
        <v>720963</v>
      </c>
      <c r="W16" s="107"/>
      <c r="X16" s="107">
        <f>SUM(T16:W16)</f>
        <v>471888023</v>
      </c>
    </row>
    <row r="17" spans="1:24" ht="6" customHeight="1">
      <c r="A17" s="112"/>
      <c r="B17" s="112"/>
      <c r="C17" s="112"/>
      <c r="D17" s="112"/>
      <c r="E17" s="112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spans="1:24" ht="16.5" customHeight="1">
      <c r="A18" s="98" t="s">
        <v>150</v>
      </c>
      <c r="B18" s="112"/>
      <c r="C18" s="112"/>
      <c r="D18" s="253"/>
      <c r="E18" s="112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spans="1:24" ht="16.5" customHeight="1">
      <c r="A19" s="112" t="s">
        <v>151</v>
      </c>
      <c r="B19" s="112"/>
      <c r="C19" s="112"/>
      <c r="D19" s="253">
        <v>14</v>
      </c>
      <c r="E19" s="112"/>
      <c r="F19" s="107">
        <v>15158750</v>
      </c>
      <c r="G19" s="107"/>
      <c r="H19" s="107">
        <v>93984350</v>
      </c>
      <c r="I19" s="107"/>
      <c r="J19" s="107">
        <v>-3409740</v>
      </c>
      <c r="K19" s="107"/>
      <c r="L19" s="107">
        <v>0</v>
      </c>
      <c r="M19" s="107"/>
      <c r="N19" s="107">
        <v>0</v>
      </c>
      <c r="O19" s="107"/>
      <c r="P19" s="107">
        <v>0</v>
      </c>
      <c r="Q19" s="107"/>
      <c r="R19" s="107">
        <v>0</v>
      </c>
      <c r="S19" s="107"/>
      <c r="T19" s="107">
        <f>SUM(F19:S19)</f>
        <v>105733360</v>
      </c>
      <c r="U19" s="107"/>
      <c r="V19" s="107">
        <v>0</v>
      </c>
      <c r="W19" s="107"/>
      <c r="X19" s="107">
        <f>SUM(T19:V19)</f>
        <v>105733360</v>
      </c>
    </row>
    <row r="20" spans="1:24" ht="16.5" customHeight="1">
      <c r="A20" s="112" t="s">
        <v>152</v>
      </c>
      <c r="B20" s="112"/>
      <c r="C20" s="112"/>
      <c r="D20" s="253"/>
      <c r="E20" s="112"/>
      <c r="F20" s="107">
        <v>0</v>
      </c>
      <c r="G20" s="107"/>
      <c r="H20" s="107">
        <v>0</v>
      </c>
      <c r="I20" s="107"/>
      <c r="J20" s="107">
        <v>0</v>
      </c>
      <c r="K20" s="107"/>
      <c r="L20" s="107">
        <v>0</v>
      </c>
      <c r="M20" s="107"/>
      <c r="N20" s="107">
        <v>0</v>
      </c>
      <c r="O20" s="107"/>
      <c r="P20" s="107">
        <v>0</v>
      </c>
      <c r="Q20" s="107"/>
      <c r="R20" s="107">
        <v>0</v>
      </c>
      <c r="S20" s="107"/>
      <c r="T20" s="107">
        <v>0</v>
      </c>
      <c r="U20" s="107"/>
      <c r="V20" s="107">
        <v>490000</v>
      </c>
      <c r="W20" s="107"/>
      <c r="X20" s="107">
        <f>SUM(T20:V20)</f>
        <v>490000</v>
      </c>
    </row>
    <row r="21" spans="1:24" ht="16.5" customHeight="1">
      <c r="A21" s="112" t="s">
        <v>153</v>
      </c>
      <c r="B21" s="112"/>
      <c r="C21" s="112"/>
      <c r="D21" s="253"/>
      <c r="E21" s="112"/>
      <c r="F21" s="107">
        <v>0</v>
      </c>
      <c r="G21" s="107"/>
      <c r="H21" s="107">
        <v>0</v>
      </c>
      <c r="I21" s="107"/>
      <c r="J21" s="107">
        <v>0</v>
      </c>
      <c r="K21" s="107"/>
      <c r="L21" s="107">
        <v>0</v>
      </c>
      <c r="M21" s="107"/>
      <c r="N21" s="107">
        <v>0</v>
      </c>
      <c r="O21" s="107"/>
      <c r="P21" s="107">
        <v>0</v>
      </c>
      <c r="Q21" s="107"/>
      <c r="R21" s="107">
        <v>-38028414</v>
      </c>
      <c r="S21" s="107"/>
      <c r="T21" s="107">
        <f>SUM(F21:S21)</f>
        <v>-38028414</v>
      </c>
      <c r="U21" s="107"/>
      <c r="V21" s="107">
        <v>0</v>
      </c>
      <c r="W21" s="107"/>
      <c r="X21" s="107">
        <f t="shared" ref="X21:X22" si="0">SUM(T21:V21)</f>
        <v>-38028414</v>
      </c>
    </row>
    <row r="22" spans="1:24" ht="16.5" customHeight="1">
      <c r="A22" s="112" t="s">
        <v>154</v>
      </c>
      <c r="B22" s="112"/>
      <c r="C22" s="112"/>
      <c r="D22" s="253"/>
      <c r="E22" s="112"/>
      <c r="F22" s="107">
        <v>0</v>
      </c>
      <c r="G22" s="107"/>
      <c r="H22" s="107">
        <v>0</v>
      </c>
      <c r="I22" s="107"/>
      <c r="J22" s="107">
        <v>0</v>
      </c>
      <c r="K22" s="107"/>
      <c r="L22" s="107">
        <v>0</v>
      </c>
      <c r="M22" s="107"/>
      <c r="N22" s="107">
        <v>0</v>
      </c>
      <c r="O22" s="107"/>
      <c r="P22" s="107">
        <v>320000</v>
      </c>
      <c r="Q22" s="107"/>
      <c r="R22" s="107">
        <v>-320000</v>
      </c>
      <c r="S22" s="107"/>
      <c r="T22" s="107">
        <f>SUM(F22:S22)</f>
        <v>0</v>
      </c>
      <c r="U22" s="107"/>
      <c r="V22" s="107">
        <v>0</v>
      </c>
      <c r="W22" s="107"/>
      <c r="X22" s="107">
        <f t="shared" si="0"/>
        <v>0</v>
      </c>
    </row>
    <row r="23" spans="1:24" ht="16.5" customHeight="1">
      <c r="A23" s="112" t="s">
        <v>155</v>
      </c>
      <c r="B23" s="112"/>
      <c r="C23" s="112"/>
      <c r="D23" s="253"/>
      <c r="E23" s="112"/>
      <c r="F23" s="151">
        <v>0</v>
      </c>
      <c r="G23" s="147"/>
      <c r="H23" s="151">
        <v>0</v>
      </c>
      <c r="I23" s="147"/>
      <c r="J23" s="144">
        <v>0</v>
      </c>
      <c r="K23" s="147"/>
      <c r="L23" s="151">
        <v>0</v>
      </c>
      <c r="M23" s="147"/>
      <c r="N23" s="151">
        <v>0</v>
      </c>
      <c r="O23" s="147"/>
      <c r="P23" s="144">
        <v>0</v>
      </c>
      <c r="Q23" s="147"/>
      <c r="R23" s="144">
        <v>9263548</v>
      </c>
      <c r="S23" s="107"/>
      <c r="T23" s="144">
        <f>SUM(F23:S23)</f>
        <v>9263548</v>
      </c>
      <c r="U23" s="107"/>
      <c r="V23" s="151">
        <v>-252997</v>
      </c>
      <c r="W23" s="107"/>
      <c r="X23" s="144">
        <f>SUM(T23:W23)</f>
        <v>9010551</v>
      </c>
    </row>
    <row r="24" spans="1:24" ht="8.1" customHeight="1">
      <c r="A24" s="112"/>
      <c r="B24" s="112"/>
      <c r="C24" s="112"/>
      <c r="D24" s="112"/>
      <c r="E24" s="112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</row>
    <row r="25" spans="1:24" ht="16.5" customHeight="1" thickBot="1">
      <c r="A25" s="97" t="s">
        <v>156</v>
      </c>
      <c r="B25" s="112"/>
      <c r="C25" s="112"/>
      <c r="D25" s="112"/>
      <c r="E25" s="112"/>
      <c r="F25" s="154">
        <f>SUM(F16:F24)</f>
        <v>173158750</v>
      </c>
      <c r="G25" s="107"/>
      <c r="H25" s="154">
        <f>SUM(H16:H24)</f>
        <v>322716550</v>
      </c>
      <c r="I25" s="107"/>
      <c r="J25" s="154">
        <f>SUM(J16:J24)</f>
        <v>0</v>
      </c>
      <c r="K25" s="107"/>
      <c r="L25" s="154">
        <f>SUM(L16:L24)</f>
        <v>1175732</v>
      </c>
      <c r="M25" s="107"/>
      <c r="N25" s="154">
        <f>SUM(N16:N24)</f>
        <v>-1502</v>
      </c>
      <c r="O25" s="107"/>
      <c r="P25" s="154">
        <f>SUM(P16:P24)</f>
        <v>12090000</v>
      </c>
      <c r="Q25" s="107"/>
      <c r="R25" s="154">
        <f>SUM(R16:R24)</f>
        <v>38996024</v>
      </c>
      <c r="S25" s="107"/>
      <c r="T25" s="154">
        <f>SUM(T16:T24)</f>
        <v>548135554</v>
      </c>
      <c r="U25" s="107"/>
      <c r="V25" s="154">
        <f>SUM(V16:V24)</f>
        <v>957966</v>
      </c>
      <c r="W25" s="107"/>
      <c r="X25" s="154">
        <f>SUM(T25:W25)</f>
        <v>549093520</v>
      </c>
    </row>
    <row r="26" spans="1:24" ht="16.5" customHeight="1" thickTop="1">
      <c r="A26" s="97"/>
      <c r="B26" s="112"/>
      <c r="C26" s="112"/>
      <c r="D26" s="112"/>
      <c r="E26" s="112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spans="1:24" ht="16.5" customHeight="1">
      <c r="A27" s="112"/>
      <c r="B27" s="112"/>
      <c r="C27" s="112"/>
      <c r="D27" s="253"/>
      <c r="E27" s="112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</row>
    <row r="28" spans="1:24" ht="16.5" customHeight="1">
      <c r="A28" s="98" t="s">
        <v>157</v>
      </c>
      <c r="B28" s="183"/>
      <c r="C28" s="112"/>
      <c r="D28" s="253"/>
      <c r="E28" s="112"/>
      <c r="F28" s="185">
        <v>173158750</v>
      </c>
      <c r="G28" s="184"/>
      <c r="H28" s="185">
        <v>322716550</v>
      </c>
      <c r="I28" s="184"/>
      <c r="J28" s="185">
        <v>0</v>
      </c>
      <c r="K28" s="184"/>
      <c r="L28" s="185">
        <v>1175732</v>
      </c>
      <c r="M28" s="184"/>
      <c r="N28" s="185">
        <v>-1502</v>
      </c>
      <c r="O28" s="184"/>
      <c r="P28" s="185">
        <v>12090000</v>
      </c>
      <c r="Q28" s="184"/>
      <c r="R28" s="185">
        <v>48380787</v>
      </c>
      <c r="S28" s="107"/>
      <c r="T28" s="134">
        <f t="shared" ref="T28:T34" si="1">SUM(F28:S28)</f>
        <v>557520317</v>
      </c>
      <c r="U28" s="107"/>
      <c r="V28" s="185">
        <v>1781817</v>
      </c>
      <c r="W28" s="107"/>
      <c r="X28" s="134">
        <f>SUM(T28:V28)</f>
        <v>559302134</v>
      </c>
    </row>
    <row r="29" spans="1:24" ht="8.1" customHeight="1">
      <c r="A29" s="112"/>
      <c r="B29" s="112"/>
      <c r="C29" s="112"/>
      <c r="D29" s="112"/>
      <c r="E29" s="112"/>
      <c r="F29" s="134"/>
      <c r="G29" s="107"/>
      <c r="H29" s="134"/>
      <c r="I29" s="107"/>
      <c r="J29" s="134"/>
      <c r="K29" s="107"/>
      <c r="L29" s="134"/>
      <c r="M29" s="107"/>
      <c r="N29" s="134"/>
      <c r="O29" s="107"/>
      <c r="P29" s="134"/>
      <c r="Q29" s="107"/>
      <c r="R29" s="134"/>
      <c r="S29" s="107"/>
      <c r="T29" s="134"/>
      <c r="U29" s="107"/>
      <c r="V29" s="134"/>
      <c r="W29" s="107"/>
      <c r="X29" s="134"/>
    </row>
    <row r="30" spans="1:24" ht="16.5" customHeight="1">
      <c r="A30" s="98" t="s">
        <v>150</v>
      </c>
      <c r="B30" s="112"/>
      <c r="C30" s="112"/>
      <c r="D30" s="253"/>
      <c r="E30" s="112"/>
      <c r="F30" s="134"/>
      <c r="G30" s="107"/>
      <c r="H30" s="134"/>
      <c r="I30" s="107"/>
      <c r="J30" s="134"/>
      <c r="K30" s="107"/>
      <c r="L30" s="134"/>
      <c r="M30" s="107"/>
      <c r="N30" s="134"/>
      <c r="O30" s="107"/>
      <c r="P30" s="134"/>
      <c r="Q30" s="107"/>
      <c r="R30" s="134"/>
      <c r="S30" s="107"/>
      <c r="T30" s="134"/>
      <c r="U30" s="107"/>
      <c r="V30" s="134"/>
      <c r="W30" s="107"/>
      <c r="X30" s="134"/>
    </row>
    <row r="31" spans="1:24" ht="16.5" customHeight="1">
      <c r="A31" s="112" t="s">
        <v>151</v>
      </c>
      <c r="B31" s="112"/>
      <c r="C31" s="112"/>
      <c r="D31" s="253">
        <v>14</v>
      </c>
      <c r="E31" s="112"/>
      <c r="F31" s="134">
        <v>23125285</v>
      </c>
      <c r="G31" s="107"/>
      <c r="H31" s="134">
        <v>21408563</v>
      </c>
      <c r="I31" s="107"/>
      <c r="J31" s="134">
        <v>0</v>
      </c>
      <c r="K31" s="107"/>
      <c r="L31" s="134">
        <v>0</v>
      </c>
      <c r="M31" s="107"/>
      <c r="N31" s="134">
        <v>0</v>
      </c>
      <c r="O31" s="107"/>
      <c r="P31" s="134">
        <v>0</v>
      </c>
      <c r="Q31" s="107"/>
      <c r="R31" s="134">
        <v>0</v>
      </c>
      <c r="S31" s="107"/>
      <c r="T31" s="134">
        <f t="shared" si="1"/>
        <v>44533848</v>
      </c>
      <c r="U31" s="107"/>
      <c r="V31" s="134">
        <v>0</v>
      </c>
      <c r="W31" s="107"/>
      <c r="X31" s="134">
        <f>SUM(T31:V31)</f>
        <v>44533848</v>
      </c>
    </row>
    <row r="32" spans="1:24" ht="16.5" customHeight="1">
      <c r="A32" s="112" t="s">
        <v>154</v>
      </c>
      <c r="B32" s="112"/>
      <c r="C32" s="112"/>
      <c r="D32" s="253">
        <v>15</v>
      </c>
      <c r="E32" s="112"/>
      <c r="F32" s="134">
        <v>0</v>
      </c>
      <c r="G32" s="107"/>
      <c r="H32" s="134">
        <v>0</v>
      </c>
      <c r="I32" s="107"/>
      <c r="J32" s="134">
        <v>0</v>
      </c>
      <c r="K32" s="107"/>
      <c r="L32" s="134">
        <v>0</v>
      </c>
      <c r="M32" s="107"/>
      <c r="N32" s="134">
        <v>0</v>
      </c>
      <c r="O32" s="107"/>
      <c r="P32" s="134">
        <v>234000</v>
      </c>
      <c r="Q32" s="107"/>
      <c r="R32" s="134">
        <v>-234000</v>
      </c>
      <c r="S32" s="107"/>
      <c r="T32" s="134">
        <f t="shared" si="1"/>
        <v>0</v>
      </c>
      <c r="U32" s="107"/>
      <c r="V32" s="134">
        <v>0</v>
      </c>
      <c r="W32" s="107"/>
      <c r="X32" s="134">
        <f t="shared" ref="X32" si="2">SUM(T32:V32)</f>
        <v>0</v>
      </c>
    </row>
    <row r="33" spans="1:24" ht="16.5" customHeight="1">
      <c r="A33" s="112" t="s">
        <v>158</v>
      </c>
      <c r="B33" s="112"/>
      <c r="C33" s="112"/>
      <c r="D33" s="253"/>
      <c r="E33" s="112"/>
      <c r="F33" s="134"/>
      <c r="G33" s="107"/>
      <c r="H33" s="134"/>
      <c r="I33" s="107"/>
      <c r="J33" s="134"/>
      <c r="K33" s="107"/>
      <c r="L33" s="134"/>
      <c r="M33" s="107"/>
      <c r="N33" s="134"/>
      <c r="O33" s="107"/>
      <c r="P33" s="134"/>
      <c r="Q33" s="107"/>
      <c r="R33" s="134"/>
      <c r="S33" s="107"/>
      <c r="T33" s="134"/>
      <c r="U33" s="107"/>
      <c r="V33" s="134"/>
      <c r="W33" s="107"/>
      <c r="X33" s="134"/>
    </row>
    <row r="34" spans="1:24" ht="16.5" customHeight="1">
      <c r="A34" s="254"/>
      <c r="B34" s="112" t="s">
        <v>159</v>
      </c>
      <c r="C34" s="112"/>
      <c r="D34" s="253"/>
      <c r="E34" s="112"/>
      <c r="F34" s="150">
        <v>0</v>
      </c>
      <c r="G34" s="147">
        <v>0</v>
      </c>
      <c r="H34" s="150">
        <v>0</v>
      </c>
      <c r="I34" s="147"/>
      <c r="J34" s="143">
        <v>0</v>
      </c>
      <c r="K34" s="147"/>
      <c r="L34" s="150">
        <v>0</v>
      </c>
      <c r="M34" s="147"/>
      <c r="N34" s="150">
        <v>0</v>
      </c>
      <c r="O34" s="147"/>
      <c r="P34" s="143">
        <v>0</v>
      </c>
      <c r="Q34" s="147"/>
      <c r="R34" s="143">
        <v>-38823344</v>
      </c>
      <c r="S34" s="107"/>
      <c r="T34" s="143">
        <f t="shared" si="1"/>
        <v>-38823344</v>
      </c>
      <c r="U34" s="107"/>
      <c r="V34" s="150">
        <v>-699830</v>
      </c>
      <c r="W34" s="107"/>
      <c r="X34" s="143">
        <f>SUM(T34:W34)</f>
        <v>-39523174</v>
      </c>
    </row>
    <row r="35" spans="1:24" ht="8.1" customHeight="1">
      <c r="A35" s="112"/>
      <c r="B35" s="112"/>
      <c r="C35" s="112"/>
      <c r="D35" s="112"/>
      <c r="E35" s="112"/>
      <c r="F35" s="134"/>
      <c r="G35" s="107"/>
      <c r="H35" s="134"/>
      <c r="I35" s="107"/>
      <c r="J35" s="134"/>
      <c r="K35" s="107"/>
      <c r="L35" s="134"/>
      <c r="M35" s="107"/>
      <c r="N35" s="134"/>
      <c r="O35" s="107"/>
      <c r="P35" s="134"/>
      <c r="Q35" s="107"/>
      <c r="R35" s="134"/>
      <c r="S35" s="107"/>
      <c r="T35" s="134"/>
      <c r="U35" s="107"/>
      <c r="V35" s="134"/>
      <c r="W35" s="107"/>
      <c r="X35" s="134"/>
    </row>
    <row r="36" spans="1:24" ht="16.5" customHeight="1" thickBot="1">
      <c r="A36" s="97" t="s">
        <v>160</v>
      </c>
      <c r="B36" s="112"/>
      <c r="C36" s="112"/>
      <c r="D36" s="112"/>
      <c r="E36" s="112"/>
      <c r="F36" s="153">
        <f>SUM(F28:F35)</f>
        <v>196284035</v>
      </c>
      <c r="G36" s="107"/>
      <c r="H36" s="153">
        <f>SUM(H28:H35)</f>
        <v>344125113</v>
      </c>
      <c r="I36" s="107"/>
      <c r="J36" s="153">
        <f>SUM(J28:J35)</f>
        <v>0</v>
      </c>
      <c r="K36" s="107"/>
      <c r="L36" s="153">
        <f>SUM(L28:L35)</f>
        <v>1175732</v>
      </c>
      <c r="M36" s="107"/>
      <c r="N36" s="153">
        <f>SUM(N28:N35)</f>
        <v>-1502</v>
      </c>
      <c r="O36" s="107"/>
      <c r="P36" s="153">
        <f>SUM(P28:P35)</f>
        <v>12324000</v>
      </c>
      <c r="Q36" s="107"/>
      <c r="R36" s="153">
        <f>SUM(R28:R35)</f>
        <v>9323443</v>
      </c>
      <c r="S36" s="107"/>
      <c r="T36" s="153">
        <f>SUM(T28:T35)</f>
        <v>563230821</v>
      </c>
      <c r="U36" s="107"/>
      <c r="V36" s="153">
        <f>SUM(V28:V35)</f>
        <v>1081987</v>
      </c>
      <c r="W36" s="107"/>
      <c r="X36" s="153">
        <f>SUM(T36:W36)</f>
        <v>564312808</v>
      </c>
    </row>
    <row r="37" spans="1:24" ht="15.95" customHeight="1" thickTop="1">
      <c r="A37" s="112"/>
      <c r="B37" s="112"/>
      <c r="C37" s="112"/>
      <c r="D37" s="253"/>
      <c r="E37" s="112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</row>
    <row r="38" spans="1:24" ht="18" customHeight="1">
      <c r="A38" s="112"/>
      <c r="B38" s="112"/>
      <c r="C38" s="112"/>
      <c r="D38" s="253"/>
      <c r="E38" s="112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</row>
    <row r="39" spans="1:24" ht="16.5" customHeight="1">
      <c r="A39" s="271" t="s">
        <v>161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107"/>
      <c r="X39" s="107"/>
    </row>
    <row r="40" spans="1:24" ht="8.25" customHeight="1">
      <c r="A40" s="253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107"/>
      <c r="X40" s="107"/>
    </row>
    <row r="41" spans="1:24" ht="21.95" customHeight="1">
      <c r="A41" s="274" t="str">
        <f>'EN 6 (9M)'!A65</f>
        <v>The accompanying notes form part of this interim financial information.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186"/>
      <c r="T41" s="144"/>
      <c r="U41" s="186"/>
      <c r="V41" s="144"/>
      <c r="W41" s="144"/>
      <c r="X41" s="144"/>
    </row>
  </sheetData>
  <mergeCells count="5">
    <mergeCell ref="F6:X6"/>
    <mergeCell ref="F7:U7"/>
    <mergeCell ref="P10:R10"/>
    <mergeCell ref="A39:V39"/>
    <mergeCell ref="A41:R41"/>
  </mergeCells>
  <pageMargins left="0.5" right="0.5" top="0.5" bottom="0.6" header="0.49" footer="0.4"/>
  <pageSetup paperSize="9" scale="80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56F1-A1AD-4D49-BE2E-28B5E30DD295}">
  <sheetPr>
    <tabColor rgb="FFE36C09"/>
  </sheetPr>
  <dimension ref="A1:O36"/>
  <sheetViews>
    <sheetView showWhiteSpace="0" topLeftCell="A7" zoomScaleNormal="100" zoomScaleSheetLayoutView="70" workbookViewId="0">
      <selection activeCell="Q23" sqref="Q23"/>
    </sheetView>
  </sheetViews>
  <sheetFormatPr defaultColWidth="7.09765625" defaultRowHeight="16.5" customHeight="1"/>
  <cols>
    <col min="1" max="1" width="1.19921875" style="122" customWidth="1"/>
    <col min="2" max="2" width="29.8984375" style="122" customWidth="1"/>
    <col min="3" max="3" width="4.296875" style="122" customWidth="1"/>
    <col min="4" max="4" width="0.796875" style="122" customWidth="1"/>
    <col min="5" max="5" width="8.8984375" style="122" customWidth="1"/>
    <col min="6" max="6" width="0.796875" style="122" customWidth="1"/>
    <col min="7" max="7" width="9.09765625" style="122" customWidth="1"/>
    <col min="8" max="8" width="0.796875" style="122" customWidth="1"/>
    <col min="9" max="9" width="11.796875" style="122" customWidth="1"/>
    <col min="10" max="10" width="0.796875" style="122" customWidth="1"/>
    <col min="11" max="11" width="10.296875" style="122" customWidth="1"/>
    <col min="12" max="12" width="0.796875" style="122" customWidth="1"/>
    <col min="13" max="13" width="9.59765625" style="122" customWidth="1"/>
    <col min="14" max="14" width="0.796875" style="122" customWidth="1"/>
    <col min="15" max="15" width="8.3984375" style="122" customWidth="1"/>
    <col min="16" max="16384" width="7.09765625" style="122"/>
  </cols>
  <sheetData>
    <row r="1" spans="1:15" ht="16.5" customHeight="1">
      <c r="A1" s="98" t="s">
        <v>0</v>
      </c>
      <c r="B1" s="112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6.5" customHeight="1">
      <c r="A2" s="98" t="s">
        <v>162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6.5" customHeight="1">
      <c r="A3" s="172" t="str">
        <f>+'EN 7 Conso'!A3</f>
        <v>For the nine-month period ended 30 September 2024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15" customHeight="1">
      <c r="A4" s="115"/>
      <c r="B4" s="115"/>
      <c r="C4" s="136"/>
      <c r="D4" s="250"/>
      <c r="E4" s="136"/>
      <c r="F4" s="250"/>
      <c r="G4" s="136"/>
      <c r="H4" s="136"/>
      <c r="I4" s="136"/>
      <c r="J4" s="250"/>
      <c r="K4" s="121"/>
      <c r="L4" s="121"/>
      <c r="M4" s="121"/>
      <c r="N4" s="121"/>
      <c r="O4" s="121"/>
    </row>
    <row r="5" spans="1:15" ht="15" customHeight="1">
      <c r="A5" s="115"/>
      <c r="B5" s="115"/>
      <c r="C5" s="136"/>
      <c r="D5" s="250"/>
      <c r="E5" s="136"/>
      <c r="F5" s="250"/>
      <c r="G5" s="136"/>
      <c r="H5" s="136"/>
      <c r="I5" s="136"/>
      <c r="J5" s="250"/>
      <c r="K5" s="121"/>
      <c r="L5" s="121"/>
      <c r="M5" s="121"/>
      <c r="N5" s="121"/>
      <c r="O5" s="121"/>
    </row>
    <row r="6" spans="1:15" ht="15" customHeight="1">
      <c r="A6" s="115"/>
      <c r="B6" s="115"/>
      <c r="C6" s="250"/>
      <c r="D6" s="250"/>
      <c r="E6" s="269" t="s">
        <v>163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</row>
    <row r="7" spans="1:15" ht="15" customHeight="1">
      <c r="A7" s="115"/>
      <c r="B7" s="115"/>
      <c r="C7" s="250"/>
      <c r="D7" s="250"/>
      <c r="E7" s="248"/>
      <c r="F7" s="245"/>
      <c r="G7" s="245"/>
      <c r="H7" s="245"/>
      <c r="I7" s="187"/>
      <c r="J7" s="245"/>
      <c r="K7" s="245"/>
      <c r="L7" s="245"/>
      <c r="M7" s="245"/>
      <c r="N7" s="245"/>
      <c r="O7" s="245"/>
    </row>
    <row r="8" spans="1:15" ht="15" customHeight="1">
      <c r="A8" s="112"/>
      <c r="B8" s="112"/>
      <c r="C8" s="132"/>
      <c r="D8" s="136"/>
      <c r="E8" s="132" t="s">
        <v>128</v>
      </c>
      <c r="F8" s="136"/>
      <c r="G8" s="132"/>
      <c r="H8" s="132"/>
      <c r="I8" s="177" t="s">
        <v>129</v>
      </c>
      <c r="J8" s="136"/>
      <c r="K8" s="276" t="s">
        <v>80</v>
      </c>
      <c r="L8" s="284"/>
      <c r="M8" s="284"/>
      <c r="N8" s="180"/>
      <c r="O8" s="121"/>
    </row>
    <row r="9" spans="1:15" ht="15" customHeight="1">
      <c r="A9" s="112"/>
      <c r="B9" s="112"/>
      <c r="C9" s="136"/>
      <c r="D9" s="136"/>
      <c r="E9" s="136" t="s">
        <v>164</v>
      </c>
      <c r="F9" s="136"/>
      <c r="G9" s="136" t="s">
        <v>134</v>
      </c>
      <c r="H9" s="136"/>
      <c r="I9" s="177" t="s">
        <v>135</v>
      </c>
      <c r="J9" s="136"/>
      <c r="K9" s="136" t="s">
        <v>165</v>
      </c>
      <c r="L9" s="180"/>
      <c r="M9" s="180"/>
      <c r="N9" s="180"/>
      <c r="O9" s="136" t="s">
        <v>166</v>
      </c>
    </row>
    <row r="10" spans="1:15" ht="15" customHeight="1">
      <c r="A10" s="112"/>
      <c r="B10" s="112"/>
      <c r="C10" s="136"/>
      <c r="D10" s="136"/>
      <c r="E10" s="136" t="s">
        <v>167</v>
      </c>
      <c r="F10" s="136"/>
      <c r="G10" s="136" t="s">
        <v>142</v>
      </c>
      <c r="H10" s="136"/>
      <c r="I10" s="179" t="s">
        <v>143</v>
      </c>
      <c r="J10" s="136"/>
      <c r="K10" s="136" t="s">
        <v>168</v>
      </c>
      <c r="L10" s="136"/>
      <c r="M10" s="136" t="s">
        <v>82</v>
      </c>
      <c r="N10" s="136"/>
      <c r="O10" s="136" t="s">
        <v>169</v>
      </c>
    </row>
    <row r="11" spans="1:15" ht="15" customHeight="1">
      <c r="A11" s="98"/>
      <c r="B11" s="98"/>
      <c r="C11" s="252" t="s">
        <v>12</v>
      </c>
      <c r="D11" s="136"/>
      <c r="E11" s="131" t="s">
        <v>13</v>
      </c>
      <c r="F11" s="136"/>
      <c r="G11" s="131" t="s">
        <v>13</v>
      </c>
      <c r="H11" s="136"/>
      <c r="I11" s="188" t="s">
        <v>13</v>
      </c>
      <c r="J11" s="136"/>
      <c r="K11" s="131" t="s">
        <v>13</v>
      </c>
      <c r="L11" s="136"/>
      <c r="M11" s="131" t="s">
        <v>13</v>
      </c>
      <c r="N11" s="136"/>
      <c r="O11" s="131" t="s">
        <v>13</v>
      </c>
    </row>
    <row r="12" spans="1:15" ht="6" customHeight="1">
      <c r="A12" s="133"/>
      <c r="B12" s="112"/>
      <c r="C12" s="123"/>
      <c r="D12" s="107"/>
      <c r="E12" s="107"/>
      <c r="F12" s="147"/>
      <c r="G12" s="107"/>
      <c r="H12" s="107"/>
      <c r="I12" s="107"/>
      <c r="J12" s="147"/>
      <c r="K12" s="107"/>
      <c r="L12" s="147"/>
      <c r="M12" s="107"/>
      <c r="N12" s="107"/>
      <c r="O12" s="107"/>
    </row>
    <row r="13" spans="1:15" ht="15" customHeight="1">
      <c r="A13" s="115" t="s">
        <v>149</v>
      </c>
      <c r="B13" s="112"/>
      <c r="C13" s="123"/>
      <c r="D13" s="107"/>
      <c r="E13" s="189">
        <v>158000000</v>
      </c>
      <c r="F13" s="190"/>
      <c r="G13" s="189">
        <v>228732200</v>
      </c>
      <c r="H13" s="190"/>
      <c r="I13" s="189">
        <v>3409740</v>
      </c>
      <c r="J13" s="190"/>
      <c r="K13" s="189">
        <v>11770000</v>
      </c>
      <c r="L13" s="190"/>
      <c r="M13" s="189">
        <v>103852846</v>
      </c>
      <c r="N13" s="107"/>
      <c r="O13" s="107">
        <f>SUM(E13:N13)</f>
        <v>505764786</v>
      </c>
    </row>
    <row r="14" spans="1:15" ht="6" customHeight="1">
      <c r="A14" s="133"/>
      <c r="B14" s="112"/>
      <c r="C14" s="123"/>
      <c r="D14" s="107"/>
      <c r="E14" s="107"/>
      <c r="F14" s="147"/>
      <c r="G14" s="107"/>
      <c r="H14" s="107"/>
      <c r="I14" s="107"/>
      <c r="J14" s="147"/>
      <c r="K14" s="107"/>
      <c r="L14" s="147"/>
      <c r="M14" s="107"/>
      <c r="N14" s="107"/>
      <c r="O14" s="107"/>
    </row>
    <row r="15" spans="1:15" ht="15" customHeight="1">
      <c r="A15" s="115" t="s">
        <v>170</v>
      </c>
      <c r="B15" s="112"/>
      <c r="C15" s="123"/>
      <c r="D15" s="147"/>
      <c r="E15" s="107"/>
      <c r="F15" s="147"/>
      <c r="G15" s="107"/>
      <c r="H15" s="107"/>
      <c r="I15" s="107"/>
      <c r="J15" s="147"/>
      <c r="K15" s="107"/>
      <c r="L15" s="147"/>
      <c r="M15" s="107"/>
      <c r="N15" s="107"/>
      <c r="O15" s="107"/>
    </row>
    <row r="16" spans="1:15" ht="15" customHeight="1">
      <c r="A16" s="133" t="s">
        <v>151</v>
      </c>
      <c r="B16" s="112"/>
      <c r="C16" s="123">
        <v>14</v>
      </c>
      <c r="D16" s="147"/>
      <c r="E16" s="107">
        <v>15158750</v>
      </c>
      <c r="F16" s="147"/>
      <c r="G16" s="107">
        <v>93984350</v>
      </c>
      <c r="H16" s="107"/>
      <c r="I16" s="107">
        <v>-3409740</v>
      </c>
      <c r="J16" s="147"/>
      <c r="K16" s="107">
        <v>0</v>
      </c>
      <c r="L16" s="147"/>
      <c r="M16" s="107">
        <v>0</v>
      </c>
      <c r="N16" s="107"/>
      <c r="O16" s="107">
        <f t="shared" ref="O16:O19" si="0">SUM(E16:N16)</f>
        <v>105733360</v>
      </c>
    </row>
    <row r="17" spans="1:15" ht="15" customHeight="1">
      <c r="A17" s="133" t="s">
        <v>153</v>
      </c>
      <c r="B17" s="112"/>
      <c r="C17" s="123"/>
      <c r="D17" s="147"/>
      <c r="E17" s="107">
        <v>0</v>
      </c>
      <c r="F17" s="147"/>
      <c r="G17" s="107">
        <v>0</v>
      </c>
      <c r="H17" s="107"/>
      <c r="I17" s="107">
        <v>0</v>
      </c>
      <c r="J17" s="147"/>
      <c r="K17" s="107">
        <v>0</v>
      </c>
      <c r="L17" s="147"/>
      <c r="M17" s="107">
        <v>-38028414</v>
      </c>
      <c r="N17" s="107"/>
      <c r="O17" s="107">
        <f t="shared" si="0"/>
        <v>-38028414</v>
      </c>
    </row>
    <row r="18" spans="1:15" ht="15" customHeight="1">
      <c r="A18" s="95" t="s">
        <v>154</v>
      </c>
      <c r="B18" s="112"/>
      <c r="C18" s="253"/>
      <c r="D18" s="147"/>
      <c r="E18" s="107">
        <v>0</v>
      </c>
      <c r="F18" s="147"/>
      <c r="G18" s="107">
        <v>0</v>
      </c>
      <c r="H18" s="107"/>
      <c r="I18" s="107">
        <v>0</v>
      </c>
      <c r="J18" s="147"/>
      <c r="K18" s="107">
        <v>320000</v>
      </c>
      <c r="L18" s="147"/>
      <c r="M18" s="107">
        <v>-320000</v>
      </c>
      <c r="N18" s="107"/>
      <c r="O18" s="107">
        <f t="shared" si="0"/>
        <v>0</v>
      </c>
    </row>
    <row r="19" spans="1:15" ht="15" customHeight="1">
      <c r="A19" s="95" t="s">
        <v>155</v>
      </c>
      <c r="B19" s="115"/>
      <c r="C19" s="123"/>
      <c r="D19" s="147"/>
      <c r="E19" s="144">
        <v>0</v>
      </c>
      <c r="F19" s="107"/>
      <c r="G19" s="144">
        <v>0</v>
      </c>
      <c r="H19" s="107"/>
      <c r="I19" s="144">
        <v>0</v>
      </c>
      <c r="J19" s="107"/>
      <c r="K19" s="144">
        <v>0</v>
      </c>
      <c r="L19" s="147"/>
      <c r="M19" s="144">
        <v>6111558</v>
      </c>
      <c r="N19" s="107"/>
      <c r="O19" s="144">
        <f t="shared" si="0"/>
        <v>6111558</v>
      </c>
    </row>
    <row r="20" spans="1:15" ht="6" customHeight="1">
      <c r="A20" s="115"/>
      <c r="B20" s="133"/>
      <c r="C20" s="123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ht="15" customHeight="1" thickBot="1">
      <c r="A21" s="97" t="s">
        <v>156</v>
      </c>
      <c r="B21" s="112"/>
      <c r="C21" s="123"/>
      <c r="D21" s="107"/>
      <c r="E21" s="154">
        <f>SUM(E13:E20)</f>
        <v>173158750</v>
      </c>
      <c r="F21" s="107"/>
      <c r="G21" s="154">
        <f>SUM(G13:G20)</f>
        <v>322716550</v>
      </c>
      <c r="H21" s="107"/>
      <c r="I21" s="154">
        <f>SUM(I13:I20)</f>
        <v>0</v>
      </c>
      <c r="J21" s="107"/>
      <c r="K21" s="154">
        <f>SUM(K13:K20)</f>
        <v>12090000</v>
      </c>
      <c r="L21" s="107"/>
      <c r="M21" s="154">
        <f>SUM(M13:M20)</f>
        <v>71615990</v>
      </c>
      <c r="N21" s="107"/>
      <c r="O21" s="154">
        <f>SUM(E21:N21)</f>
        <v>579581290</v>
      </c>
    </row>
    <row r="22" spans="1:15" ht="15" customHeight="1" thickTop="1">
      <c r="A22" s="97"/>
      <c r="B22" s="112"/>
      <c r="C22" s="123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spans="1:15" ht="15" customHeight="1">
      <c r="A23" s="97"/>
      <c r="B23" s="112"/>
      <c r="C23" s="123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ht="15" customHeight="1">
      <c r="A24" s="115" t="s">
        <v>157</v>
      </c>
      <c r="B24" s="112"/>
      <c r="C24" s="123"/>
      <c r="D24" s="107"/>
      <c r="E24" s="191">
        <v>173158750</v>
      </c>
      <c r="F24" s="190"/>
      <c r="G24" s="191">
        <v>322716550</v>
      </c>
      <c r="H24" s="190"/>
      <c r="I24" s="191">
        <v>0</v>
      </c>
      <c r="J24" s="190"/>
      <c r="K24" s="191">
        <v>12090000</v>
      </c>
      <c r="L24" s="190"/>
      <c r="M24" s="191">
        <v>73797710</v>
      </c>
      <c r="N24" s="107"/>
      <c r="O24" s="134">
        <v>581763010</v>
      </c>
    </row>
    <row r="25" spans="1:15" ht="6" customHeight="1">
      <c r="A25" s="133"/>
      <c r="B25" s="112"/>
      <c r="C25" s="123"/>
      <c r="D25" s="107"/>
      <c r="E25" s="134"/>
      <c r="F25" s="147"/>
      <c r="G25" s="134"/>
      <c r="H25" s="107"/>
      <c r="I25" s="134"/>
      <c r="J25" s="147"/>
      <c r="K25" s="134"/>
      <c r="L25" s="147"/>
      <c r="M25" s="134"/>
      <c r="N25" s="107"/>
      <c r="O25" s="134"/>
    </row>
    <row r="26" spans="1:15" ht="15" customHeight="1">
      <c r="A26" s="115" t="s">
        <v>170</v>
      </c>
      <c r="B26" s="112"/>
      <c r="C26" s="123"/>
      <c r="D26" s="147"/>
      <c r="E26" s="134"/>
      <c r="F26" s="147"/>
      <c r="G26" s="134"/>
      <c r="H26" s="107"/>
      <c r="I26" s="134"/>
      <c r="J26" s="147"/>
      <c r="K26" s="134"/>
      <c r="L26" s="147"/>
      <c r="M26" s="134"/>
      <c r="N26" s="107"/>
      <c r="O26" s="134"/>
    </row>
    <row r="27" spans="1:15" ht="15" customHeight="1">
      <c r="A27" s="133" t="s">
        <v>151</v>
      </c>
      <c r="B27" s="112"/>
      <c r="C27" s="123">
        <v>14</v>
      </c>
      <c r="D27" s="147"/>
      <c r="E27" s="134">
        <v>23125285</v>
      </c>
      <c r="F27" s="147"/>
      <c r="G27" s="134">
        <v>21408563</v>
      </c>
      <c r="H27" s="107"/>
      <c r="I27" s="134">
        <v>0</v>
      </c>
      <c r="J27" s="147"/>
      <c r="K27" s="134">
        <v>0</v>
      </c>
      <c r="L27" s="147"/>
      <c r="M27" s="134">
        <v>0</v>
      </c>
      <c r="N27" s="107"/>
      <c r="O27" s="134">
        <f t="shared" ref="O27:O29" si="1">SUM(E27:N27)</f>
        <v>44533848</v>
      </c>
    </row>
    <row r="28" spans="1:15" ht="15" customHeight="1">
      <c r="A28" s="95" t="s">
        <v>154</v>
      </c>
      <c r="B28" s="112"/>
      <c r="C28" s="253">
        <v>15</v>
      </c>
      <c r="D28" s="147"/>
      <c r="E28" s="134">
        <v>0</v>
      </c>
      <c r="F28" s="147"/>
      <c r="G28" s="134">
        <v>0</v>
      </c>
      <c r="H28" s="107"/>
      <c r="I28" s="134">
        <v>0</v>
      </c>
      <c r="J28" s="147"/>
      <c r="K28" s="134">
        <v>234000</v>
      </c>
      <c r="L28" s="147"/>
      <c r="M28" s="134">
        <v>-234000</v>
      </c>
      <c r="N28" s="107"/>
      <c r="O28" s="134">
        <f t="shared" si="1"/>
        <v>0</v>
      </c>
    </row>
    <row r="29" spans="1:15" ht="15" customHeight="1">
      <c r="A29" s="95" t="s">
        <v>112</v>
      </c>
      <c r="B29" s="115"/>
      <c r="C29" s="123"/>
      <c r="D29" s="147"/>
      <c r="E29" s="143">
        <v>0</v>
      </c>
      <c r="F29" s="107"/>
      <c r="G29" s="143">
        <v>0</v>
      </c>
      <c r="H29" s="107"/>
      <c r="I29" s="143">
        <v>0</v>
      </c>
      <c r="J29" s="107"/>
      <c r="K29" s="143">
        <v>0</v>
      </c>
      <c r="L29" s="147"/>
      <c r="M29" s="143">
        <v>-5619837</v>
      </c>
      <c r="N29" s="107"/>
      <c r="O29" s="143">
        <f t="shared" si="1"/>
        <v>-5619837</v>
      </c>
    </row>
    <row r="30" spans="1:15" ht="6" customHeight="1">
      <c r="A30" s="115"/>
      <c r="B30" s="133"/>
      <c r="C30" s="123"/>
      <c r="D30" s="107"/>
      <c r="E30" s="134"/>
      <c r="F30" s="107"/>
      <c r="G30" s="134"/>
      <c r="H30" s="107"/>
      <c r="I30" s="134"/>
      <c r="J30" s="107"/>
      <c r="K30" s="134"/>
      <c r="L30" s="107"/>
      <c r="M30" s="134"/>
      <c r="N30" s="107"/>
      <c r="O30" s="134"/>
    </row>
    <row r="31" spans="1:15" ht="15" customHeight="1" thickBot="1">
      <c r="A31" s="97" t="s">
        <v>160</v>
      </c>
      <c r="B31" s="112"/>
      <c r="C31" s="123"/>
      <c r="D31" s="107"/>
      <c r="E31" s="153">
        <f>SUM(E24:E30)</f>
        <v>196284035</v>
      </c>
      <c r="F31" s="107"/>
      <c r="G31" s="153">
        <f>SUM(G24:G30)</f>
        <v>344125113</v>
      </c>
      <c r="H31" s="107"/>
      <c r="I31" s="153">
        <f>SUM(I24:I30)</f>
        <v>0</v>
      </c>
      <c r="J31" s="107"/>
      <c r="K31" s="153">
        <f>SUM(K24:K30)</f>
        <v>12324000</v>
      </c>
      <c r="L31" s="107"/>
      <c r="M31" s="153">
        <f>SUM(M24:M30)</f>
        <v>67943873</v>
      </c>
      <c r="N31" s="107"/>
      <c r="O31" s="153">
        <f>SUM(E31:N31)</f>
        <v>620677021</v>
      </c>
    </row>
    <row r="32" spans="1:15" ht="14.25" customHeight="1" thickTop="1">
      <c r="A32" s="97"/>
      <c r="B32" s="112"/>
      <c r="C32" s="123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1:15" ht="15" customHeight="1">
      <c r="A33" s="97"/>
      <c r="B33" s="112"/>
      <c r="C33" s="123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15" ht="15.6" customHeight="1">
      <c r="A34" s="271" t="s">
        <v>38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</row>
    <row r="35" spans="1:15" ht="12" customHeight="1">
      <c r="A35" s="97"/>
      <c r="B35" s="112"/>
      <c r="C35" s="123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ht="21.95" customHeight="1">
      <c r="A36" s="274" t="str">
        <f>'EN 2-4 (2)'!A48</f>
        <v>The accompanying notes form part of this interim financial information.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</row>
  </sheetData>
  <mergeCells count="4">
    <mergeCell ref="E6:O6"/>
    <mergeCell ref="K8:M8"/>
    <mergeCell ref="A34:O34"/>
    <mergeCell ref="A36:O36"/>
  </mergeCells>
  <pageMargins left="1" right="1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ED32-D32C-4E77-BB8B-15ADC436301C}">
  <sheetPr>
    <tabColor rgb="FFE36C09"/>
  </sheetPr>
  <dimension ref="A1:L121"/>
  <sheetViews>
    <sheetView topLeftCell="A34" zoomScaleNormal="100" zoomScaleSheetLayoutView="100" zoomScalePageLayoutView="110" workbookViewId="0">
      <selection activeCell="C6" sqref="C6"/>
    </sheetView>
  </sheetViews>
  <sheetFormatPr defaultColWidth="7.09765625" defaultRowHeight="16.5" customHeight="1"/>
  <cols>
    <col min="1" max="1" width="0.8984375" style="195" customWidth="1"/>
    <col min="2" max="2" width="2.5" style="195" customWidth="1"/>
    <col min="3" max="3" width="42" style="195" customWidth="1"/>
    <col min="4" max="4" width="4.09765625" style="195" customWidth="1"/>
    <col min="5" max="5" width="0.5" style="195" customWidth="1"/>
    <col min="6" max="6" width="9.19921875" style="195" customWidth="1"/>
    <col min="7" max="7" width="0.5" style="195" customWidth="1"/>
    <col min="8" max="8" width="9.19921875" style="195" customWidth="1"/>
    <col min="9" max="9" width="0.5" style="195" customWidth="1"/>
    <col min="10" max="10" width="9.19921875" style="195" customWidth="1"/>
    <col min="11" max="11" width="0.5" style="195" customWidth="1"/>
    <col min="12" max="12" width="9.19921875" style="195" customWidth="1"/>
    <col min="13" max="16384" width="7.09765625" style="195"/>
  </cols>
  <sheetData>
    <row r="1" spans="1:12" ht="16.5" customHeight="1">
      <c r="A1" s="192" t="s">
        <v>0</v>
      </c>
      <c r="B1" s="193"/>
      <c r="C1" s="193"/>
      <c r="D1" s="257"/>
      <c r="E1" s="193"/>
      <c r="F1" s="194"/>
      <c r="G1" s="194"/>
      <c r="H1" s="194"/>
      <c r="I1" s="194"/>
      <c r="J1" s="194"/>
      <c r="K1" s="194"/>
      <c r="L1" s="194"/>
    </row>
    <row r="2" spans="1:12" ht="16.5" customHeight="1">
      <c r="A2" s="196" t="s">
        <v>171</v>
      </c>
      <c r="B2" s="196"/>
      <c r="C2" s="196"/>
      <c r="D2" s="257"/>
      <c r="E2" s="257"/>
      <c r="F2" s="197"/>
      <c r="G2" s="197"/>
      <c r="H2" s="197"/>
      <c r="I2" s="197"/>
      <c r="J2" s="197"/>
      <c r="K2" s="197"/>
      <c r="L2" s="197"/>
    </row>
    <row r="3" spans="1:12" ht="16.5" customHeight="1">
      <c r="A3" s="198" t="s">
        <v>119</v>
      </c>
      <c r="B3" s="199"/>
      <c r="C3" s="199"/>
      <c r="D3" s="200"/>
      <c r="E3" s="200"/>
      <c r="F3" s="201"/>
      <c r="G3" s="201"/>
      <c r="H3" s="201"/>
      <c r="I3" s="201"/>
      <c r="J3" s="201"/>
      <c r="K3" s="201"/>
      <c r="L3" s="201"/>
    </row>
    <row r="4" spans="1:12" ht="15" customHeight="1">
      <c r="A4" s="202"/>
      <c r="B4" s="196"/>
      <c r="C4" s="196"/>
      <c r="D4" s="257"/>
      <c r="E4" s="257"/>
      <c r="F4" s="197"/>
      <c r="G4" s="197"/>
      <c r="H4" s="197"/>
      <c r="I4" s="197"/>
      <c r="J4" s="197"/>
      <c r="K4" s="197"/>
      <c r="L4" s="197"/>
    </row>
    <row r="5" spans="1:12" ht="15" customHeight="1">
      <c r="A5" s="202"/>
      <c r="B5" s="196"/>
      <c r="C5" s="196"/>
      <c r="D5" s="257"/>
      <c r="E5" s="257"/>
      <c r="F5" s="197"/>
      <c r="G5" s="197"/>
      <c r="H5" s="197"/>
      <c r="I5" s="197"/>
      <c r="J5" s="197"/>
      <c r="K5" s="197"/>
      <c r="L5" s="197"/>
    </row>
    <row r="6" spans="1:12" ht="15" customHeight="1">
      <c r="A6" s="196"/>
      <c r="B6" s="196"/>
      <c r="C6" s="196"/>
      <c r="D6" s="257"/>
      <c r="E6" s="257"/>
      <c r="F6" s="277" t="s">
        <v>89</v>
      </c>
      <c r="G6" s="277"/>
      <c r="H6" s="277"/>
      <c r="I6" s="256"/>
      <c r="J6" s="277" t="s">
        <v>90</v>
      </c>
      <c r="K6" s="277"/>
      <c r="L6" s="277"/>
    </row>
    <row r="7" spans="1:12" ht="15" customHeight="1">
      <c r="A7" s="196"/>
      <c r="B7" s="196"/>
      <c r="C7" s="196"/>
      <c r="D7" s="257"/>
      <c r="E7" s="257"/>
      <c r="F7" s="278" t="s">
        <v>5</v>
      </c>
      <c r="G7" s="278"/>
      <c r="H7" s="278"/>
      <c r="I7" s="197"/>
      <c r="J7" s="278" t="s">
        <v>5</v>
      </c>
      <c r="K7" s="278"/>
      <c r="L7" s="278"/>
    </row>
    <row r="8" spans="1:12" ht="15" customHeight="1">
      <c r="A8" s="196"/>
      <c r="B8" s="196"/>
      <c r="C8" s="196"/>
      <c r="D8" s="257"/>
      <c r="E8" s="257"/>
      <c r="F8" s="203" t="s">
        <v>8</v>
      </c>
      <c r="G8" s="204"/>
      <c r="H8" s="203" t="s">
        <v>8</v>
      </c>
      <c r="I8" s="205"/>
      <c r="J8" s="203" t="s">
        <v>8</v>
      </c>
      <c r="K8" s="204"/>
      <c r="L8" s="203" t="s">
        <v>8</v>
      </c>
    </row>
    <row r="9" spans="1:12" ht="15" customHeight="1">
      <c r="A9" s="193"/>
      <c r="B9" s="193"/>
      <c r="C9" s="193"/>
      <c r="D9" s="257"/>
      <c r="E9" s="194"/>
      <c r="F9" s="11" t="s">
        <v>10</v>
      </c>
      <c r="G9" s="11"/>
      <c r="H9" s="11" t="s">
        <v>11</v>
      </c>
      <c r="I9" s="12"/>
      <c r="J9" s="11" t="s">
        <v>10</v>
      </c>
      <c r="K9" s="11"/>
      <c r="L9" s="11" t="s">
        <v>11</v>
      </c>
    </row>
    <row r="10" spans="1:12" ht="15" customHeight="1">
      <c r="A10" s="193"/>
      <c r="B10" s="193"/>
      <c r="C10" s="193"/>
      <c r="D10" s="206" t="s">
        <v>12</v>
      </c>
      <c r="E10" s="193"/>
      <c r="F10" s="207" t="s">
        <v>13</v>
      </c>
      <c r="G10" s="204"/>
      <c r="H10" s="207" t="s">
        <v>13</v>
      </c>
      <c r="I10" s="194"/>
      <c r="J10" s="207" t="s">
        <v>13</v>
      </c>
      <c r="K10" s="204"/>
      <c r="L10" s="207" t="s">
        <v>13</v>
      </c>
    </row>
    <row r="11" spans="1:12" ht="15" customHeight="1">
      <c r="A11" s="196" t="s">
        <v>172</v>
      </c>
      <c r="B11" s="192"/>
      <c r="C11" s="192"/>
      <c r="D11" s="208"/>
      <c r="E11" s="257"/>
      <c r="F11" s="209"/>
      <c r="G11" s="197"/>
      <c r="H11" s="197"/>
      <c r="I11" s="197"/>
      <c r="J11" s="210"/>
      <c r="K11" s="205"/>
      <c r="L11" s="205"/>
    </row>
    <row r="12" spans="1:12" ht="15" customHeight="1">
      <c r="A12" s="193" t="s">
        <v>173</v>
      </c>
      <c r="B12" s="192"/>
      <c r="C12" s="192"/>
      <c r="D12" s="211"/>
      <c r="E12" s="257"/>
      <c r="F12" s="210">
        <v>-49470957</v>
      </c>
      <c r="G12" s="205"/>
      <c r="H12" s="205">
        <v>12249513</v>
      </c>
      <c r="I12" s="205"/>
      <c r="J12" s="210">
        <v>-7230012</v>
      </c>
      <c r="K12" s="205"/>
      <c r="L12" s="205">
        <v>7640128</v>
      </c>
    </row>
    <row r="13" spans="1:12" ht="15" customHeight="1">
      <c r="A13" s="193" t="s">
        <v>174</v>
      </c>
      <c r="B13" s="192"/>
      <c r="C13" s="192"/>
      <c r="D13" s="257"/>
      <c r="E13" s="257"/>
      <c r="F13" s="210"/>
      <c r="G13" s="205"/>
      <c r="H13" s="205"/>
      <c r="I13" s="205"/>
      <c r="J13" s="210"/>
      <c r="K13" s="205"/>
      <c r="L13" s="205"/>
    </row>
    <row r="14" spans="1:12" ht="15" customHeight="1">
      <c r="A14" s="196"/>
      <c r="B14" s="212" t="s">
        <v>175</v>
      </c>
      <c r="C14" s="212"/>
      <c r="D14" s="257">
        <v>10</v>
      </c>
      <c r="E14" s="257"/>
      <c r="F14" s="210">
        <v>14416885</v>
      </c>
      <c r="G14" s="205"/>
      <c r="H14" s="205">
        <v>15021679</v>
      </c>
      <c r="I14" s="205"/>
      <c r="J14" s="210">
        <v>14137492</v>
      </c>
      <c r="K14" s="205"/>
      <c r="L14" s="205">
        <v>14473515</v>
      </c>
    </row>
    <row r="15" spans="1:12" ht="15" customHeight="1">
      <c r="A15" s="196"/>
      <c r="B15" s="212" t="s">
        <v>176</v>
      </c>
      <c r="C15" s="212"/>
      <c r="D15" s="257">
        <v>10</v>
      </c>
      <c r="E15" s="257"/>
      <c r="F15" s="210">
        <v>263411</v>
      </c>
      <c r="G15" s="205"/>
      <c r="H15" s="205">
        <v>293007</v>
      </c>
      <c r="I15" s="205"/>
      <c r="J15" s="210">
        <v>233024</v>
      </c>
      <c r="K15" s="205"/>
      <c r="L15" s="205">
        <v>281039</v>
      </c>
    </row>
    <row r="16" spans="1:12" ht="15" customHeight="1">
      <c r="A16" s="196"/>
      <c r="B16" s="212" t="s">
        <v>177</v>
      </c>
      <c r="C16" s="212"/>
      <c r="D16" s="257">
        <v>10</v>
      </c>
      <c r="E16" s="257"/>
      <c r="F16" s="210">
        <v>9814357</v>
      </c>
      <c r="G16" s="205"/>
      <c r="H16" s="205">
        <v>10172405</v>
      </c>
      <c r="I16" s="205"/>
      <c r="J16" s="210">
        <v>8787793</v>
      </c>
      <c r="K16" s="205"/>
      <c r="L16" s="205">
        <v>10035117</v>
      </c>
    </row>
    <row r="17" spans="1:12" ht="15" customHeight="1">
      <c r="A17" s="196"/>
      <c r="B17" s="212" t="s">
        <v>178</v>
      </c>
      <c r="C17" s="212"/>
      <c r="D17" s="257"/>
      <c r="E17" s="257"/>
      <c r="F17" s="210">
        <v>22501573</v>
      </c>
      <c r="G17" s="205"/>
      <c r="H17" s="205">
        <v>-1954030</v>
      </c>
      <c r="I17" s="205"/>
      <c r="J17" s="210">
        <v>3144200</v>
      </c>
      <c r="K17" s="205"/>
      <c r="L17" s="205">
        <v>-1954030</v>
      </c>
    </row>
    <row r="18" spans="1:12" ht="15" customHeight="1">
      <c r="A18" s="196"/>
      <c r="B18" s="212" t="s">
        <v>179</v>
      </c>
      <c r="C18" s="212"/>
      <c r="D18" s="257"/>
      <c r="E18" s="257"/>
      <c r="F18" s="213">
        <v>0</v>
      </c>
      <c r="G18" s="205"/>
      <c r="H18" s="194">
        <v>-8308</v>
      </c>
      <c r="I18" s="205"/>
      <c r="J18" s="213">
        <v>0</v>
      </c>
      <c r="K18" s="205"/>
      <c r="L18" s="194">
        <v>-8308</v>
      </c>
    </row>
    <row r="19" spans="1:12" ht="15" customHeight="1">
      <c r="A19" s="196"/>
      <c r="B19" s="212" t="s">
        <v>180</v>
      </c>
      <c r="C19" s="193"/>
      <c r="D19" s="257">
        <v>10</v>
      </c>
      <c r="E19" s="257"/>
      <c r="F19" s="210">
        <v>318022</v>
      </c>
      <c r="G19" s="205"/>
      <c r="H19" s="205">
        <v>573547</v>
      </c>
      <c r="I19" s="205"/>
      <c r="J19" s="210">
        <v>318022</v>
      </c>
      <c r="K19" s="205"/>
      <c r="L19" s="205">
        <v>573547</v>
      </c>
    </row>
    <row r="20" spans="1:12" ht="15" customHeight="1">
      <c r="A20" s="196"/>
      <c r="B20" s="212" t="s">
        <v>181</v>
      </c>
      <c r="C20" s="193"/>
      <c r="D20" s="257">
        <v>11</v>
      </c>
      <c r="E20" s="257"/>
      <c r="F20" s="210">
        <v>3480497</v>
      </c>
      <c r="G20" s="205"/>
      <c r="H20" s="205">
        <v>0</v>
      </c>
      <c r="I20" s="205"/>
      <c r="J20" s="210">
        <v>3480497</v>
      </c>
      <c r="K20" s="205"/>
      <c r="L20" s="205">
        <v>0</v>
      </c>
    </row>
    <row r="21" spans="1:12" ht="15" customHeight="1">
      <c r="A21" s="196"/>
      <c r="B21" s="212" t="s">
        <v>182</v>
      </c>
      <c r="C21" s="193"/>
      <c r="D21" s="257"/>
      <c r="E21" s="257"/>
      <c r="F21" s="210">
        <v>0</v>
      </c>
      <c r="G21" s="205"/>
      <c r="H21" s="205">
        <v>1071953</v>
      </c>
      <c r="I21" s="205"/>
      <c r="J21" s="210">
        <v>0</v>
      </c>
      <c r="K21" s="205"/>
      <c r="L21" s="205">
        <v>1071953</v>
      </c>
    </row>
    <row r="22" spans="1:12" ht="15" customHeight="1">
      <c r="A22" s="196"/>
      <c r="B22" s="214" t="s">
        <v>183</v>
      </c>
      <c r="C22" s="193"/>
      <c r="D22" s="257"/>
      <c r="E22" s="257"/>
      <c r="F22" s="210">
        <v>0</v>
      </c>
      <c r="G22" s="205"/>
      <c r="H22" s="205">
        <v>2841662</v>
      </c>
      <c r="I22" s="205"/>
      <c r="J22" s="210">
        <v>0</v>
      </c>
      <c r="K22" s="205"/>
      <c r="L22" s="205">
        <v>0</v>
      </c>
    </row>
    <row r="23" spans="1:12" ht="15" customHeight="1">
      <c r="A23" s="196"/>
      <c r="B23" s="193" t="s">
        <v>184</v>
      </c>
      <c r="C23" s="193"/>
      <c r="D23" s="257"/>
      <c r="E23" s="257"/>
      <c r="F23" s="210">
        <v>-3692749</v>
      </c>
      <c r="G23" s="205"/>
      <c r="H23" s="205">
        <v>-2154336</v>
      </c>
      <c r="I23" s="205"/>
      <c r="J23" s="210">
        <v>-10682451</v>
      </c>
      <c r="K23" s="205"/>
      <c r="L23" s="205">
        <v>-9687167</v>
      </c>
    </row>
    <row r="24" spans="1:12" ht="15" customHeight="1">
      <c r="A24" s="196"/>
      <c r="B24" s="193" t="s">
        <v>185</v>
      </c>
      <c r="C24" s="193"/>
      <c r="D24" s="257"/>
      <c r="E24" s="257"/>
      <c r="F24" s="210">
        <v>5671721</v>
      </c>
      <c r="G24" s="205"/>
      <c r="H24" s="205">
        <v>20734123</v>
      </c>
      <c r="I24" s="205"/>
      <c r="J24" s="210">
        <v>3210656</v>
      </c>
      <c r="K24" s="205"/>
      <c r="L24" s="205">
        <v>20509381</v>
      </c>
    </row>
    <row r="25" spans="1:12" ht="15" customHeight="1">
      <c r="A25" s="196"/>
      <c r="B25" s="193" t="s">
        <v>186</v>
      </c>
      <c r="C25" s="193"/>
      <c r="D25" s="257"/>
      <c r="E25" s="257"/>
      <c r="F25" s="210">
        <v>0</v>
      </c>
      <c r="G25" s="205"/>
      <c r="H25" s="205">
        <v>0</v>
      </c>
      <c r="I25" s="205"/>
      <c r="J25" s="210">
        <v>0</v>
      </c>
      <c r="K25" s="205"/>
      <c r="L25" s="205">
        <v>-1000000</v>
      </c>
    </row>
    <row r="26" spans="1:12" ht="15" customHeight="1">
      <c r="A26" s="196"/>
      <c r="B26" s="193" t="s">
        <v>59</v>
      </c>
      <c r="C26" s="193"/>
      <c r="D26" s="257"/>
      <c r="E26" s="257"/>
      <c r="F26" s="210">
        <v>2601198</v>
      </c>
      <c r="G26" s="205"/>
      <c r="H26" s="205">
        <v>3237324</v>
      </c>
      <c r="I26" s="205"/>
      <c r="J26" s="210">
        <v>2185405</v>
      </c>
      <c r="K26" s="205"/>
      <c r="L26" s="205">
        <v>3147515</v>
      </c>
    </row>
    <row r="27" spans="1:12" ht="15" customHeight="1">
      <c r="A27" s="196"/>
      <c r="B27" s="193" t="s">
        <v>60</v>
      </c>
      <c r="C27" s="193"/>
      <c r="D27" s="257"/>
      <c r="E27" s="257"/>
      <c r="F27" s="210">
        <v>0</v>
      </c>
      <c r="G27" s="205"/>
      <c r="H27" s="205">
        <v>-590073</v>
      </c>
      <c r="I27" s="205"/>
      <c r="J27" s="210">
        <v>0</v>
      </c>
      <c r="K27" s="205"/>
      <c r="L27" s="205">
        <v>-590073</v>
      </c>
    </row>
    <row r="28" spans="1:12" ht="15" customHeight="1">
      <c r="A28" s="193" t="s">
        <v>187</v>
      </c>
      <c r="B28" s="193"/>
      <c r="C28" s="193"/>
      <c r="D28" s="257"/>
      <c r="E28" s="257"/>
      <c r="F28" s="210"/>
      <c r="G28" s="205"/>
      <c r="H28" s="205"/>
      <c r="I28" s="205"/>
      <c r="J28" s="210"/>
      <c r="K28" s="205"/>
      <c r="L28" s="205"/>
    </row>
    <row r="29" spans="1:12" ht="15" customHeight="1">
      <c r="A29" s="196"/>
      <c r="B29" s="215" t="s">
        <v>188</v>
      </c>
      <c r="C29" s="193"/>
      <c r="D29" s="257"/>
      <c r="E29" s="257"/>
      <c r="F29" s="210">
        <v>47274193</v>
      </c>
      <c r="G29" s="205"/>
      <c r="H29" s="205">
        <v>-122218313</v>
      </c>
      <c r="I29" s="205"/>
      <c r="J29" s="210">
        <v>64258588</v>
      </c>
      <c r="K29" s="205"/>
      <c r="L29" s="205">
        <v>-56482282</v>
      </c>
    </row>
    <row r="30" spans="1:12" ht="15" customHeight="1">
      <c r="A30" s="196"/>
      <c r="B30" s="215" t="s">
        <v>189</v>
      </c>
      <c r="C30" s="193"/>
      <c r="D30" s="257"/>
      <c r="E30" s="257"/>
      <c r="F30" s="210">
        <v>111473906</v>
      </c>
      <c r="G30" s="205"/>
      <c r="H30" s="205">
        <v>46545365</v>
      </c>
      <c r="I30" s="205"/>
      <c r="J30" s="210">
        <v>65061552</v>
      </c>
      <c r="K30" s="205"/>
      <c r="L30" s="205">
        <v>74530527</v>
      </c>
    </row>
    <row r="31" spans="1:12" ht="15" customHeight="1">
      <c r="A31" s="196"/>
      <c r="B31" s="215" t="s">
        <v>190</v>
      </c>
      <c r="C31" s="193"/>
      <c r="D31" s="257"/>
      <c r="E31" s="257"/>
      <c r="F31" s="210">
        <v>0</v>
      </c>
      <c r="G31" s="205"/>
      <c r="H31" s="205">
        <v>1384222</v>
      </c>
      <c r="I31" s="205"/>
      <c r="J31" s="210">
        <v>0</v>
      </c>
      <c r="K31" s="205"/>
      <c r="L31" s="205">
        <v>1384222</v>
      </c>
    </row>
    <row r="32" spans="1:12" ht="15" customHeight="1">
      <c r="A32" s="196"/>
      <c r="B32" s="215" t="s">
        <v>191</v>
      </c>
      <c r="C32" s="193"/>
      <c r="D32" s="257"/>
      <c r="E32" s="257"/>
      <c r="F32" s="210">
        <v>-39557565</v>
      </c>
      <c r="G32" s="205"/>
      <c r="H32" s="205">
        <v>249642</v>
      </c>
      <c r="I32" s="205"/>
      <c r="J32" s="210">
        <v>-13950901</v>
      </c>
      <c r="K32" s="205"/>
      <c r="L32" s="205">
        <v>2701497</v>
      </c>
    </row>
    <row r="33" spans="1:12" ht="15" customHeight="1">
      <c r="A33" s="193"/>
      <c r="B33" s="215" t="s">
        <v>192</v>
      </c>
      <c r="C33" s="193"/>
      <c r="D33" s="257"/>
      <c r="E33" s="257"/>
      <c r="F33" s="210">
        <v>-3101751</v>
      </c>
      <c r="G33" s="205"/>
      <c r="H33" s="205">
        <v>-14413899</v>
      </c>
      <c r="I33" s="205"/>
      <c r="J33" s="210">
        <v>-2702412</v>
      </c>
      <c r="K33" s="205"/>
      <c r="L33" s="205">
        <v>-10820308</v>
      </c>
    </row>
    <row r="34" spans="1:12" ht="15" customHeight="1">
      <c r="A34" s="193"/>
      <c r="B34" s="216" t="s">
        <v>193</v>
      </c>
      <c r="C34" s="212"/>
      <c r="D34" s="257"/>
      <c r="E34" s="257"/>
      <c r="F34" s="210">
        <v>895131</v>
      </c>
      <c r="G34" s="205"/>
      <c r="H34" s="205">
        <v>-3579018</v>
      </c>
      <c r="I34" s="205"/>
      <c r="J34" s="210">
        <v>847263</v>
      </c>
      <c r="K34" s="205"/>
      <c r="L34" s="205">
        <v>-3913990</v>
      </c>
    </row>
    <row r="35" spans="1:12" ht="15" customHeight="1">
      <c r="A35" s="192"/>
      <c r="B35" s="216" t="s">
        <v>194</v>
      </c>
      <c r="C35" s="212"/>
      <c r="D35" s="257"/>
      <c r="E35" s="257"/>
      <c r="F35" s="210">
        <v>-53034136</v>
      </c>
      <c r="G35" s="205"/>
      <c r="H35" s="205">
        <v>-117937388</v>
      </c>
      <c r="I35" s="205"/>
      <c r="J35" s="210">
        <v>-90450130</v>
      </c>
      <c r="K35" s="205"/>
      <c r="L35" s="205">
        <v>-133745497</v>
      </c>
    </row>
    <row r="36" spans="1:12" ht="15" customHeight="1">
      <c r="A36" s="192"/>
      <c r="B36" s="216" t="s">
        <v>195</v>
      </c>
      <c r="C36" s="212"/>
      <c r="D36" s="197"/>
      <c r="E36" s="257"/>
      <c r="F36" s="210">
        <v>65711</v>
      </c>
      <c r="G36" s="205"/>
      <c r="H36" s="205">
        <v>-2304394</v>
      </c>
      <c r="I36" s="205"/>
      <c r="J36" s="210">
        <v>-3093466</v>
      </c>
      <c r="K36" s="205"/>
      <c r="L36" s="205">
        <v>-3741346</v>
      </c>
    </row>
    <row r="37" spans="1:12" ht="15" customHeight="1">
      <c r="A37" s="192"/>
      <c r="B37" s="216" t="s">
        <v>196</v>
      </c>
      <c r="C37" s="212"/>
      <c r="D37" s="197"/>
      <c r="E37" s="257"/>
      <c r="F37" s="210">
        <v>-488078</v>
      </c>
      <c r="G37" s="205"/>
      <c r="H37" s="205">
        <v>813464</v>
      </c>
      <c r="I37" s="205"/>
      <c r="J37" s="210">
        <v>-488078</v>
      </c>
      <c r="K37" s="205"/>
      <c r="L37" s="205">
        <v>813464</v>
      </c>
    </row>
    <row r="38" spans="1:12" ht="15" customHeight="1">
      <c r="A38" s="192"/>
      <c r="B38" s="216" t="s">
        <v>197</v>
      </c>
      <c r="C38" s="212"/>
      <c r="D38" s="197"/>
      <c r="E38" s="257"/>
      <c r="F38" s="210">
        <v>-600000</v>
      </c>
      <c r="G38" s="205"/>
      <c r="H38" s="205">
        <v>0</v>
      </c>
      <c r="I38" s="205"/>
      <c r="J38" s="210">
        <v>-600000</v>
      </c>
      <c r="K38" s="205"/>
      <c r="L38" s="205">
        <v>0</v>
      </c>
    </row>
    <row r="39" spans="1:12" ht="15" customHeight="1">
      <c r="A39" s="192"/>
      <c r="B39" s="216" t="s">
        <v>198</v>
      </c>
      <c r="C39" s="212"/>
      <c r="D39" s="197"/>
      <c r="E39" s="257"/>
      <c r="F39" s="217">
        <v>-923460</v>
      </c>
      <c r="G39" s="205"/>
      <c r="H39" s="218">
        <v>0</v>
      </c>
      <c r="I39" s="205"/>
      <c r="J39" s="217">
        <v>-923460</v>
      </c>
      <c r="K39" s="205"/>
      <c r="L39" s="218">
        <v>0</v>
      </c>
    </row>
    <row r="40" spans="1:12" ht="6" customHeight="1">
      <c r="A40" s="193"/>
      <c r="B40" s="216"/>
      <c r="C40" s="192"/>
      <c r="D40" s="257"/>
      <c r="E40" s="257"/>
      <c r="F40" s="209"/>
      <c r="G40" s="197"/>
      <c r="H40" s="197"/>
      <c r="I40" s="197"/>
      <c r="J40" s="210"/>
      <c r="K40" s="205"/>
      <c r="L40" s="205"/>
    </row>
    <row r="41" spans="1:12" ht="15" customHeight="1">
      <c r="A41" s="212" t="s">
        <v>199</v>
      </c>
      <c r="B41" s="212"/>
      <c r="C41" s="212"/>
      <c r="D41" s="257"/>
      <c r="E41" s="257"/>
      <c r="F41" s="210">
        <f>SUM(F12:F40)</f>
        <v>67907909</v>
      </c>
      <c r="G41" s="219"/>
      <c r="H41" s="219">
        <f>SUM(H12:H40)</f>
        <v>-149971853</v>
      </c>
      <c r="I41" s="219">
        <f t="shared" ref="I41:J41" si="0">SUM(I12:I40)</f>
        <v>0</v>
      </c>
      <c r="J41" s="210">
        <f t="shared" si="0"/>
        <v>35543582</v>
      </c>
      <c r="K41" s="219"/>
      <c r="L41" s="219">
        <f>SUM(L12:L40)</f>
        <v>-84781096</v>
      </c>
    </row>
    <row r="42" spans="1:12" ht="15" customHeight="1">
      <c r="A42" s="220" t="s">
        <v>200</v>
      </c>
      <c r="B42" s="220"/>
      <c r="C42" s="193" t="s">
        <v>201</v>
      </c>
      <c r="D42" s="257"/>
      <c r="E42" s="257"/>
      <c r="F42" s="210">
        <v>-11294727</v>
      </c>
      <c r="G42" s="194"/>
      <c r="H42" s="205">
        <v>-9424501</v>
      </c>
      <c r="I42" s="194"/>
      <c r="J42" s="210">
        <v>-8964361</v>
      </c>
      <c r="K42" s="194"/>
      <c r="L42" s="205">
        <v>-9237573</v>
      </c>
    </row>
    <row r="43" spans="1:12" ht="15" customHeight="1">
      <c r="A43" s="193"/>
      <c r="B43" s="192"/>
      <c r="C43" s="193" t="s">
        <v>202</v>
      </c>
      <c r="D43" s="257"/>
      <c r="E43" s="257"/>
      <c r="F43" s="217">
        <v>-10891332</v>
      </c>
      <c r="G43" s="194"/>
      <c r="H43" s="218">
        <v>-10668827</v>
      </c>
      <c r="I43" s="194"/>
      <c r="J43" s="217">
        <v>-6681418</v>
      </c>
      <c r="K43" s="194"/>
      <c r="L43" s="218">
        <v>-9854989</v>
      </c>
    </row>
    <row r="44" spans="1:12" ht="6" customHeight="1">
      <c r="A44" s="193" t="s">
        <v>203</v>
      </c>
      <c r="C44" s="214"/>
      <c r="D44" s="257"/>
      <c r="E44" s="257"/>
      <c r="F44" s="209"/>
      <c r="G44" s="197"/>
      <c r="H44" s="197"/>
      <c r="I44" s="197"/>
      <c r="J44" s="210"/>
      <c r="K44" s="205"/>
      <c r="L44" s="205"/>
    </row>
    <row r="45" spans="1:12" ht="15" customHeight="1">
      <c r="A45" s="212" t="s">
        <v>204</v>
      </c>
      <c r="B45" s="192"/>
      <c r="C45" s="192"/>
      <c r="D45" s="257"/>
      <c r="E45" s="257"/>
      <c r="F45" s="217">
        <f>SUM(F41:F44)</f>
        <v>45721850</v>
      </c>
      <c r="G45" s="197"/>
      <c r="H45" s="218">
        <f>SUM(H41:H44)</f>
        <v>-170065181</v>
      </c>
      <c r="I45" s="197"/>
      <c r="J45" s="217">
        <f>SUM(J41:J44)</f>
        <v>19897803</v>
      </c>
      <c r="K45" s="205"/>
      <c r="L45" s="218">
        <f>SUM(L41:L44)</f>
        <v>-103873658</v>
      </c>
    </row>
    <row r="46" spans="1:12" ht="9.9499999999999993" customHeight="1">
      <c r="A46" s="214"/>
      <c r="B46" s="214"/>
      <c r="C46" s="214"/>
      <c r="D46" s="257"/>
      <c r="E46" s="257"/>
      <c r="F46" s="213"/>
      <c r="G46" s="194"/>
      <c r="H46" s="194"/>
      <c r="I46" s="194"/>
      <c r="J46" s="213"/>
      <c r="K46" s="194"/>
      <c r="L46" s="194"/>
    </row>
    <row r="47" spans="1:12" ht="15" customHeight="1">
      <c r="A47" s="192" t="s">
        <v>205</v>
      </c>
      <c r="B47" s="192"/>
      <c r="C47" s="192"/>
      <c r="D47" s="257"/>
      <c r="E47" s="257"/>
      <c r="F47" s="209"/>
      <c r="G47" s="197"/>
      <c r="H47" s="197"/>
      <c r="I47" s="197"/>
      <c r="J47" s="209"/>
      <c r="K47" s="197"/>
      <c r="L47" s="197"/>
    </row>
    <row r="48" spans="1:12" ht="15" customHeight="1">
      <c r="A48" s="193" t="s">
        <v>206</v>
      </c>
      <c r="B48" s="192"/>
      <c r="C48" s="192"/>
      <c r="D48" s="257"/>
      <c r="E48" s="257"/>
      <c r="F48" s="210">
        <v>-137122648</v>
      </c>
      <c r="G48" s="197"/>
      <c r="H48" s="205">
        <v>-213062846</v>
      </c>
      <c r="I48" s="197"/>
      <c r="J48" s="210">
        <v>-136871601</v>
      </c>
      <c r="K48" s="205"/>
      <c r="L48" s="205">
        <v>-212702778</v>
      </c>
    </row>
    <row r="49" spans="1:12" ht="15" customHeight="1">
      <c r="A49" s="193" t="s">
        <v>207</v>
      </c>
      <c r="B49" s="193"/>
      <c r="C49" s="193"/>
      <c r="D49" s="257"/>
      <c r="E49" s="257"/>
      <c r="F49" s="210">
        <v>-26373529</v>
      </c>
      <c r="G49" s="194"/>
      <c r="H49" s="205">
        <v>-9584958</v>
      </c>
      <c r="I49" s="194"/>
      <c r="J49" s="210">
        <v>-26373529</v>
      </c>
      <c r="K49" s="194"/>
      <c r="L49" s="205">
        <v>-9584958</v>
      </c>
    </row>
    <row r="50" spans="1:12" ht="15" customHeight="1">
      <c r="A50" s="193" t="s">
        <v>208</v>
      </c>
      <c r="B50" s="193"/>
      <c r="C50" s="193"/>
      <c r="D50" s="257">
        <v>10</v>
      </c>
      <c r="E50" s="257"/>
      <c r="F50" s="210">
        <v>-41000</v>
      </c>
      <c r="G50" s="194"/>
      <c r="H50" s="205">
        <v>-390610</v>
      </c>
      <c r="I50" s="194"/>
      <c r="J50" s="210">
        <v>0</v>
      </c>
      <c r="K50" s="194"/>
      <c r="L50" s="205">
        <v>-312810</v>
      </c>
    </row>
    <row r="51" spans="1:12" ht="15" customHeight="1">
      <c r="A51" s="193" t="s">
        <v>209</v>
      </c>
      <c r="B51" s="193"/>
      <c r="C51" s="193"/>
      <c r="D51" s="257"/>
      <c r="E51" s="257"/>
      <c r="F51" s="210">
        <v>0</v>
      </c>
      <c r="G51" s="194"/>
      <c r="H51" s="205">
        <v>-774899</v>
      </c>
      <c r="I51" s="194"/>
      <c r="J51" s="210">
        <v>0</v>
      </c>
      <c r="K51" s="194"/>
      <c r="L51" s="205">
        <v>0</v>
      </c>
    </row>
    <row r="52" spans="1:12" ht="15" customHeight="1">
      <c r="A52" s="193" t="s">
        <v>210</v>
      </c>
      <c r="B52" s="193"/>
      <c r="C52" s="193"/>
      <c r="D52" s="257"/>
      <c r="E52" s="257"/>
      <c r="F52" s="210">
        <v>-1710000</v>
      </c>
      <c r="G52" s="194"/>
      <c r="H52" s="205">
        <v>-3718628</v>
      </c>
      <c r="I52" s="194"/>
      <c r="J52" s="210">
        <v>0</v>
      </c>
      <c r="K52" s="194"/>
      <c r="L52" s="205">
        <v>-372500</v>
      </c>
    </row>
    <row r="53" spans="1:12" ht="15" customHeight="1">
      <c r="A53" s="193" t="s">
        <v>211</v>
      </c>
      <c r="B53" s="193"/>
      <c r="C53" s="193"/>
      <c r="D53" s="257"/>
      <c r="E53" s="257"/>
      <c r="F53" s="210">
        <v>0</v>
      </c>
      <c r="G53" s="194"/>
      <c r="H53" s="205">
        <v>0</v>
      </c>
      <c r="I53" s="194"/>
      <c r="J53" s="210">
        <v>0</v>
      </c>
      <c r="K53" s="194"/>
      <c r="L53" s="194">
        <v>-51510000</v>
      </c>
    </row>
    <row r="54" spans="1:12" ht="15" customHeight="1">
      <c r="A54" s="193" t="s">
        <v>212</v>
      </c>
      <c r="B54" s="193"/>
      <c r="C54" s="193"/>
      <c r="D54" s="257"/>
      <c r="E54" s="257"/>
      <c r="F54" s="210">
        <v>0</v>
      </c>
      <c r="G54" s="194"/>
      <c r="H54" s="205">
        <v>-70000000</v>
      </c>
      <c r="I54" s="194"/>
      <c r="J54" s="210">
        <v>0</v>
      </c>
      <c r="K54" s="194"/>
      <c r="L54" s="194">
        <v>-70000000</v>
      </c>
    </row>
    <row r="55" spans="1:12" ht="15" customHeight="1">
      <c r="A55" s="193" t="s">
        <v>213</v>
      </c>
      <c r="B55" s="192"/>
      <c r="C55" s="192"/>
      <c r="D55" s="257">
        <v>18</v>
      </c>
      <c r="E55" s="193"/>
      <c r="F55" s="210">
        <v>0</v>
      </c>
      <c r="G55" s="194"/>
      <c r="H55" s="205">
        <v>-25000000</v>
      </c>
      <c r="I55" s="194"/>
      <c r="J55" s="210">
        <v>-72061000</v>
      </c>
      <c r="K55" s="194"/>
      <c r="L55" s="194">
        <v>-127638300</v>
      </c>
    </row>
    <row r="56" spans="1:12" ht="15" customHeight="1">
      <c r="A56" s="193" t="s">
        <v>214</v>
      </c>
      <c r="B56" s="192"/>
      <c r="C56" s="192"/>
      <c r="D56" s="257">
        <v>18</v>
      </c>
      <c r="E56" s="193"/>
      <c r="F56" s="210">
        <v>0</v>
      </c>
      <c r="G56" s="194"/>
      <c r="H56" s="205">
        <v>0</v>
      </c>
      <c r="I56" s="194"/>
      <c r="J56" s="210">
        <v>58157105</v>
      </c>
      <c r="K56" s="194"/>
      <c r="L56" s="205">
        <v>41491728</v>
      </c>
    </row>
    <row r="57" spans="1:12" ht="15" customHeight="1">
      <c r="A57" s="193" t="s">
        <v>215</v>
      </c>
      <c r="B57" s="192"/>
      <c r="C57" s="192"/>
      <c r="D57" s="257"/>
      <c r="E57" s="193"/>
      <c r="F57" s="210">
        <v>0</v>
      </c>
      <c r="G57" s="194"/>
      <c r="H57" s="205">
        <v>0</v>
      </c>
      <c r="I57" s="194"/>
      <c r="J57" s="210">
        <v>0</v>
      </c>
      <c r="K57" s="194"/>
      <c r="L57" s="205">
        <v>1000000</v>
      </c>
    </row>
    <row r="58" spans="1:12" ht="15" customHeight="1">
      <c r="A58" s="193" t="s">
        <v>216</v>
      </c>
      <c r="B58" s="193"/>
      <c r="C58" s="193"/>
      <c r="D58" s="257"/>
      <c r="E58" s="193"/>
      <c r="F58" s="217">
        <v>721818</v>
      </c>
      <c r="G58" s="194"/>
      <c r="H58" s="218">
        <v>894437</v>
      </c>
      <c r="I58" s="194"/>
      <c r="J58" s="217">
        <v>2233290</v>
      </c>
      <c r="K58" s="194"/>
      <c r="L58" s="218">
        <v>9495771</v>
      </c>
    </row>
    <row r="59" spans="1:12" ht="6" customHeight="1">
      <c r="A59" s="193"/>
      <c r="B59" s="193"/>
      <c r="C59" s="193"/>
      <c r="D59" s="257"/>
      <c r="E59" s="257"/>
      <c r="F59" s="209"/>
      <c r="G59" s="197"/>
      <c r="H59" s="197"/>
      <c r="I59" s="197"/>
      <c r="J59" s="213"/>
      <c r="K59" s="194"/>
      <c r="L59" s="194"/>
    </row>
    <row r="60" spans="1:12" ht="15" customHeight="1">
      <c r="A60" s="214" t="s">
        <v>217</v>
      </c>
      <c r="B60" s="193"/>
      <c r="C60" s="193"/>
      <c r="D60" s="257"/>
      <c r="E60" s="257"/>
      <c r="F60" s="217">
        <f>SUM(F48:F58)</f>
        <v>-164525359</v>
      </c>
      <c r="G60" s="197"/>
      <c r="H60" s="218">
        <f>SUM(H48:H58)</f>
        <v>-321637504</v>
      </c>
      <c r="I60" s="197"/>
      <c r="J60" s="217">
        <f>SUM(J48:J58)</f>
        <v>-174915735</v>
      </c>
      <c r="K60" s="205"/>
      <c r="L60" s="218">
        <f>SUM(L48:L58)</f>
        <v>-420133847</v>
      </c>
    </row>
    <row r="61" spans="1:12" ht="20.25" customHeight="1">
      <c r="A61" s="214"/>
      <c r="B61" s="193"/>
      <c r="C61" s="193"/>
      <c r="D61" s="257"/>
      <c r="E61" s="257"/>
      <c r="F61" s="205"/>
      <c r="G61" s="205"/>
      <c r="H61" s="205"/>
      <c r="I61" s="205"/>
      <c r="J61" s="205"/>
      <c r="K61" s="205"/>
      <c r="L61" s="205"/>
    </row>
    <row r="62" spans="1:12" ht="15" customHeight="1">
      <c r="A62" s="279" t="s">
        <v>38</v>
      </c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</row>
    <row r="63" spans="1:12" ht="11.25" customHeight="1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</row>
    <row r="64" spans="1:12" ht="21.95" customHeight="1">
      <c r="A64" s="280" t="str">
        <f>'EN 5 (3M)'!A63</f>
        <v>The accompanying notes form part of this interim financial information.</v>
      </c>
      <c r="B64" s="280"/>
      <c r="C64" s="280"/>
      <c r="D64" s="280"/>
      <c r="E64" s="280"/>
      <c r="F64" s="280"/>
      <c r="G64" s="280"/>
      <c r="H64" s="280"/>
      <c r="I64" s="280"/>
      <c r="J64" s="280"/>
      <c r="K64" s="280"/>
      <c r="L64" s="280"/>
    </row>
    <row r="65" spans="1:12" ht="16.5" customHeight="1">
      <c r="A65" s="192" t="s">
        <v>0</v>
      </c>
      <c r="B65" s="196"/>
      <c r="C65" s="196"/>
      <c r="D65" s="257"/>
      <c r="E65" s="257"/>
      <c r="F65" s="197"/>
      <c r="G65" s="197"/>
      <c r="H65" s="197"/>
      <c r="I65" s="197"/>
      <c r="J65" s="205"/>
      <c r="K65" s="205"/>
      <c r="L65" s="205"/>
    </row>
    <row r="66" spans="1:12" ht="16.5" customHeight="1">
      <c r="A66" s="196" t="s">
        <v>218</v>
      </c>
      <c r="B66" s="196"/>
      <c r="C66" s="196"/>
      <c r="D66" s="257"/>
      <c r="E66" s="257"/>
      <c r="F66" s="197"/>
      <c r="G66" s="197"/>
      <c r="H66" s="197"/>
      <c r="I66" s="197"/>
      <c r="J66" s="197"/>
      <c r="K66" s="197"/>
      <c r="L66" s="197"/>
    </row>
    <row r="67" spans="1:12" ht="16.5" customHeight="1">
      <c r="A67" s="198" t="str">
        <f>A3</f>
        <v>For the nine-month period ended 30 September 2024</v>
      </c>
      <c r="B67" s="199"/>
      <c r="C67" s="199"/>
      <c r="D67" s="200"/>
      <c r="E67" s="200"/>
      <c r="F67" s="201"/>
      <c r="G67" s="201"/>
      <c r="H67" s="201"/>
      <c r="I67" s="201"/>
      <c r="J67" s="201"/>
      <c r="K67" s="201"/>
      <c r="L67" s="201"/>
    </row>
    <row r="68" spans="1:12" ht="16.5" customHeight="1">
      <c r="A68" s="196"/>
      <c r="B68" s="196"/>
      <c r="C68" s="196"/>
      <c r="D68" s="257"/>
      <c r="E68" s="257"/>
      <c r="F68" s="197"/>
      <c r="G68" s="197"/>
      <c r="H68" s="197"/>
      <c r="I68" s="197"/>
      <c r="J68" s="197"/>
      <c r="K68" s="197"/>
      <c r="L68" s="197"/>
    </row>
    <row r="69" spans="1:12" ht="16.5" customHeight="1">
      <c r="A69" s="196"/>
      <c r="B69" s="196"/>
      <c r="C69" s="196"/>
      <c r="D69" s="257"/>
      <c r="E69" s="257"/>
      <c r="F69" s="197"/>
      <c r="G69" s="197"/>
      <c r="H69" s="197"/>
      <c r="I69" s="197"/>
      <c r="J69" s="197"/>
      <c r="K69" s="197"/>
      <c r="L69" s="197"/>
    </row>
    <row r="70" spans="1:12" ht="16.5" customHeight="1">
      <c r="A70" s="196"/>
      <c r="B70" s="196"/>
      <c r="C70" s="196"/>
      <c r="D70" s="257"/>
      <c r="E70" s="257"/>
      <c r="F70" s="277" t="s">
        <v>89</v>
      </c>
      <c r="G70" s="277"/>
      <c r="H70" s="277"/>
      <c r="I70" s="256"/>
      <c r="J70" s="277" t="s">
        <v>90</v>
      </c>
      <c r="K70" s="277"/>
      <c r="L70" s="277"/>
    </row>
    <row r="71" spans="1:12" ht="16.5" customHeight="1">
      <c r="A71" s="196"/>
      <c r="B71" s="196"/>
      <c r="C71" s="196"/>
      <c r="D71" s="257"/>
      <c r="E71" s="257"/>
      <c r="F71" s="278" t="s">
        <v>5</v>
      </c>
      <c r="G71" s="278"/>
      <c r="H71" s="278"/>
      <c r="I71" s="197"/>
      <c r="J71" s="278" t="s">
        <v>5</v>
      </c>
      <c r="K71" s="278"/>
      <c r="L71" s="278"/>
    </row>
    <row r="72" spans="1:12" ht="16.5" customHeight="1">
      <c r="A72" s="196"/>
      <c r="B72" s="196"/>
      <c r="C72" s="196"/>
      <c r="D72" s="257"/>
      <c r="E72" s="257"/>
      <c r="F72" s="203" t="s">
        <v>8</v>
      </c>
      <c r="G72" s="204"/>
      <c r="H72" s="203" t="s">
        <v>8</v>
      </c>
      <c r="I72" s="205"/>
      <c r="J72" s="203" t="s">
        <v>8</v>
      </c>
      <c r="K72" s="204"/>
      <c r="L72" s="203" t="s">
        <v>8</v>
      </c>
    </row>
    <row r="73" spans="1:12" ht="16.5" customHeight="1">
      <c r="A73" s="193"/>
      <c r="B73" s="193"/>
      <c r="C73" s="193"/>
      <c r="D73" s="257"/>
      <c r="E73" s="194"/>
      <c r="F73" s="11" t="s">
        <v>10</v>
      </c>
      <c r="G73" s="11"/>
      <c r="H73" s="11" t="s">
        <v>11</v>
      </c>
      <c r="I73" s="12"/>
      <c r="J73" s="11" t="s">
        <v>10</v>
      </c>
      <c r="K73" s="11"/>
      <c r="L73" s="11" t="s">
        <v>11</v>
      </c>
    </row>
    <row r="74" spans="1:12" ht="16.5" customHeight="1">
      <c r="A74" s="193"/>
      <c r="B74" s="193"/>
      <c r="C74" s="193"/>
      <c r="D74" s="206" t="s">
        <v>12</v>
      </c>
      <c r="E74" s="193"/>
      <c r="F74" s="207" t="s">
        <v>13</v>
      </c>
      <c r="G74" s="204"/>
      <c r="H74" s="207" t="s">
        <v>13</v>
      </c>
      <c r="I74" s="194"/>
      <c r="J74" s="207" t="s">
        <v>13</v>
      </c>
      <c r="K74" s="204"/>
      <c r="L74" s="207" t="s">
        <v>13</v>
      </c>
    </row>
    <row r="75" spans="1:12" ht="16.5" customHeight="1">
      <c r="A75" s="214"/>
      <c r="B75" s="193"/>
      <c r="C75" s="193"/>
      <c r="D75" s="257"/>
      <c r="E75" s="257"/>
      <c r="F75" s="210"/>
      <c r="G75" s="197"/>
      <c r="H75" s="205"/>
      <c r="I75" s="197"/>
      <c r="J75" s="210"/>
      <c r="K75" s="205"/>
      <c r="L75" s="205"/>
    </row>
    <row r="76" spans="1:12" ht="16.5" customHeight="1">
      <c r="A76" s="221" t="s">
        <v>219</v>
      </c>
      <c r="B76" s="193"/>
      <c r="C76" s="193"/>
      <c r="D76" s="257"/>
      <c r="E76" s="257"/>
      <c r="F76" s="210"/>
      <c r="G76" s="197"/>
      <c r="H76" s="205"/>
      <c r="I76" s="197"/>
      <c r="J76" s="210"/>
      <c r="K76" s="205"/>
      <c r="L76" s="205"/>
    </row>
    <row r="77" spans="1:12" s="231" customFormat="1" ht="15" customHeight="1">
      <c r="A77" s="222" t="s">
        <v>220</v>
      </c>
      <c r="B77" s="223"/>
      <c r="C77" s="224"/>
      <c r="D77" s="225">
        <v>14</v>
      </c>
      <c r="E77" s="226"/>
      <c r="F77" s="210">
        <v>46253848</v>
      </c>
      <c r="G77" s="227"/>
      <c r="H77" s="228">
        <v>105733360</v>
      </c>
      <c r="I77" s="227"/>
      <c r="J77" s="229">
        <v>46253848</v>
      </c>
      <c r="K77" s="227"/>
      <c r="L77" s="230">
        <v>105733360</v>
      </c>
    </row>
    <row r="78" spans="1:12" s="231" customFormat="1" ht="15" customHeight="1">
      <c r="A78" s="222" t="s">
        <v>221</v>
      </c>
      <c r="B78" s="223"/>
      <c r="C78" s="224"/>
      <c r="D78" s="225"/>
      <c r="E78" s="226"/>
      <c r="F78" s="210"/>
      <c r="G78" s="227"/>
      <c r="H78" s="228"/>
      <c r="I78" s="227"/>
      <c r="J78" s="229"/>
      <c r="K78" s="227"/>
      <c r="L78" s="230"/>
    </row>
    <row r="79" spans="1:12" s="231" customFormat="1" ht="15" customHeight="1">
      <c r="A79" s="222"/>
      <c r="B79" s="223" t="s">
        <v>222</v>
      </c>
      <c r="C79" s="224"/>
      <c r="D79" s="225"/>
      <c r="E79" s="226"/>
      <c r="F79" s="210">
        <v>-2150000</v>
      </c>
      <c r="G79" s="227"/>
      <c r="H79" s="228">
        <v>0</v>
      </c>
      <c r="I79" s="227"/>
      <c r="J79" s="229">
        <v>-2150000</v>
      </c>
      <c r="K79" s="227"/>
      <c r="L79" s="230">
        <v>0</v>
      </c>
    </row>
    <row r="80" spans="1:12" ht="16.5" customHeight="1">
      <c r="A80" s="212" t="s">
        <v>223</v>
      </c>
      <c r="B80" s="212"/>
      <c r="C80" s="212"/>
      <c r="D80" s="257"/>
      <c r="E80" s="257"/>
      <c r="F80" s="210">
        <v>88927000</v>
      </c>
      <c r="G80" s="197"/>
      <c r="H80" s="205">
        <v>2315863</v>
      </c>
      <c r="I80" s="197"/>
      <c r="J80" s="210">
        <v>33000000</v>
      </c>
      <c r="K80" s="197"/>
      <c r="L80" s="205">
        <v>0</v>
      </c>
    </row>
    <row r="81" spans="1:12" ht="16.5" customHeight="1">
      <c r="A81" s="212" t="s">
        <v>224</v>
      </c>
      <c r="B81" s="212"/>
      <c r="C81" s="212"/>
      <c r="D81" s="193"/>
      <c r="E81" s="193"/>
      <c r="F81" s="213"/>
      <c r="G81" s="194"/>
      <c r="H81" s="194"/>
      <c r="I81" s="194"/>
      <c r="J81" s="213"/>
      <c r="K81" s="194"/>
      <c r="L81" s="194"/>
    </row>
    <row r="82" spans="1:12" ht="16.5" customHeight="1">
      <c r="A82" s="212"/>
      <c r="B82" s="212" t="s">
        <v>56</v>
      </c>
      <c r="C82" s="212"/>
      <c r="D82" s="257"/>
      <c r="E82" s="257"/>
      <c r="F82" s="213">
        <v>-97927000</v>
      </c>
      <c r="G82" s="194"/>
      <c r="H82" s="194">
        <v>-2315863</v>
      </c>
      <c r="I82" s="194"/>
      <c r="J82" s="210">
        <v>-14000000</v>
      </c>
      <c r="K82" s="194"/>
      <c r="L82" s="205">
        <v>0</v>
      </c>
    </row>
    <row r="83" spans="1:12" ht="16.5" customHeight="1">
      <c r="A83" s="212" t="s">
        <v>225</v>
      </c>
      <c r="B83" s="212"/>
      <c r="C83" s="212"/>
      <c r="D83" s="257">
        <v>11</v>
      </c>
      <c r="E83" s="257"/>
      <c r="F83" s="210">
        <v>50304626</v>
      </c>
      <c r="G83" s="194"/>
      <c r="H83" s="194">
        <v>0</v>
      </c>
      <c r="I83" s="194"/>
      <c r="J83" s="210">
        <v>50000000</v>
      </c>
      <c r="K83" s="194"/>
      <c r="L83" s="205">
        <v>0</v>
      </c>
    </row>
    <row r="84" spans="1:12" ht="16.5" customHeight="1">
      <c r="A84" s="232" t="s">
        <v>226</v>
      </c>
      <c r="B84" s="212"/>
      <c r="C84" s="212"/>
      <c r="D84" s="257"/>
      <c r="E84" s="257"/>
      <c r="F84" s="210"/>
      <c r="G84" s="194"/>
      <c r="H84" s="194"/>
      <c r="I84" s="194"/>
      <c r="J84" s="213"/>
      <c r="K84" s="194"/>
      <c r="L84" s="194"/>
    </row>
    <row r="85" spans="1:12" ht="16.5" customHeight="1">
      <c r="A85" s="232"/>
      <c r="B85" s="212" t="s">
        <v>56</v>
      </c>
      <c r="C85" s="212"/>
      <c r="D85" s="233">
        <v>11</v>
      </c>
      <c r="E85" s="257"/>
      <c r="F85" s="210">
        <v>-13063847</v>
      </c>
      <c r="G85" s="197"/>
      <c r="H85" s="205">
        <v>-11156476</v>
      </c>
      <c r="I85" s="197"/>
      <c r="J85" s="210">
        <v>-11327652</v>
      </c>
      <c r="K85" s="197"/>
      <c r="L85" s="205">
        <v>-9764897</v>
      </c>
    </row>
    <row r="86" spans="1:12" ht="16.5" customHeight="1">
      <c r="A86" s="232" t="s">
        <v>227</v>
      </c>
      <c r="B86" s="212"/>
      <c r="C86" s="212"/>
      <c r="D86" s="257"/>
      <c r="E86" s="193"/>
      <c r="F86" s="234"/>
      <c r="G86" s="193"/>
      <c r="H86" s="193"/>
      <c r="I86" s="193"/>
      <c r="J86" s="234"/>
      <c r="K86" s="193"/>
      <c r="L86" s="193"/>
    </row>
    <row r="87" spans="1:12" ht="16.5" customHeight="1">
      <c r="A87" s="193"/>
      <c r="B87" s="212" t="s">
        <v>228</v>
      </c>
      <c r="C87" s="212"/>
      <c r="D87" s="257">
        <v>11</v>
      </c>
      <c r="E87" s="193"/>
      <c r="F87" s="210">
        <v>-2760488</v>
      </c>
      <c r="G87" s="194"/>
      <c r="H87" s="205">
        <v>0</v>
      </c>
      <c r="I87" s="194"/>
      <c r="J87" s="210">
        <v>-2760488</v>
      </c>
      <c r="K87" s="194"/>
      <c r="L87" s="205">
        <v>0</v>
      </c>
    </row>
    <row r="88" spans="1:12" ht="16.5" customHeight="1">
      <c r="A88" s="193" t="s">
        <v>229</v>
      </c>
      <c r="B88" s="212"/>
      <c r="C88" s="212"/>
      <c r="D88" s="257">
        <v>11</v>
      </c>
      <c r="E88" s="193"/>
      <c r="F88" s="210">
        <v>-100097217</v>
      </c>
      <c r="G88" s="194"/>
      <c r="H88" s="205">
        <v>0</v>
      </c>
      <c r="I88" s="194"/>
      <c r="J88" s="210">
        <v>-100097217</v>
      </c>
      <c r="K88" s="194"/>
      <c r="L88" s="205">
        <v>0</v>
      </c>
    </row>
    <row r="89" spans="1:12" ht="16.5" customHeight="1">
      <c r="A89" s="193" t="s">
        <v>230</v>
      </c>
      <c r="B89" s="212"/>
      <c r="C89" s="212"/>
      <c r="D89" s="257">
        <v>12</v>
      </c>
      <c r="E89" s="193"/>
      <c r="F89" s="210">
        <v>-11062338</v>
      </c>
      <c r="G89" s="194"/>
      <c r="H89" s="205">
        <v>-11735706</v>
      </c>
      <c r="I89" s="194"/>
      <c r="J89" s="210">
        <v>-10113028</v>
      </c>
      <c r="K89" s="194"/>
      <c r="L89" s="205">
        <v>-11682673</v>
      </c>
    </row>
    <row r="90" spans="1:12" ht="16.5" customHeight="1">
      <c r="A90" s="193" t="s">
        <v>231</v>
      </c>
      <c r="B90" s="212"/>
      <c r="C90" s="212"/>
      <c r="D90" s="257"/>
      <c r="E90" s="193"/>
      <c r="F90" s="210"/>
      <c r="G90" s="194"/>
      <c r="H90" s="205"/>
      <c r="I90" s="194"/>
      <c r="J90" s="210"/>
      <c r="K90" s="194"/>
      <c r="L90" s="205"/>
    </row>
    <row r="91" spans="1:12" ht="16.5" customHeight="1">
      <c r="A91" s="193"/>
      <c r="B91" s="212" t="s">
        <v>232</v>
      </c>
      <c r="C91" s="212"/>
      <c r="D91" s="257"/>
      <c r="E91" s="193"/>
      <c r="F91" s="210">
        <v>0</v>
      </c>
      <c r="G91" s="194"/>
      <c r="H91" s="205">
        <v>490000</v>
      </c>
      <c r="I91" s="194"/>
      <c r="J91" s="210">
        <v>0</v>
      </c>
      <c r="K91" s="194"/>
      <c r="L91" s="205">
        <v>0</v>
      </c>
    </row>
    <row r="92" spans="1:12" ht="16.5" customHeight="1">
      <c r="A92" s="193" t="s">
        <v>153</v>
      </c>
      <c r="B92" s="212"/>
      <c r="C92" s="212"/>
      <c r="D92" s="257"/>
      <c r="E92" s="193"/>
      <c r="F92" s="217">
        <v>0</v>
      </c>
      <c r="G92" s="194"/>
      <c r="H92" s="218">
        <v>-38028414</v>
      </c>
      <c r="I92" s="194"/>
      <c r="J92" s="217">
        <v>0</v>
      </c>
      <c r="K92" s="194"/>
      <c r="L92" s="218">
        <v>-38028414</v>
      </c>
    </row>
    <row r="93" spans="1:12" ht="16.5" customHeight="1">
      <c r="A93" s="214"/>
      <c r="B93" s="235"/>
      <c r="C93" s="235"/>
      <c r="D93" s="257"/>
      <c r="E93" s="257"/>
      <c r="F93" s="209"/>
      <c r="G93" s="197"/>
      <c r="H93" s="197"/>
      <c r="I93" s="197"/>
      <c r="J93" s="210"/>
      <c r="K93" s="205"/>
      <c r="L93" s="205"/>
    </row>
    <row r="94" spans="1:12" ht="16.5" customHeight="1">
      <c r="A94" s="212" t="s">
        <v>233</v>
      </c>
      <c r="B94" s="214"/>
      <c r="C94" s="214"/>
      <c r="D94" s="257"/>
      <c r="E94" s="257"/>
      <c r="F94" s="217">
        <f>SUM(F77:F93)</f>
        <v>-41575416</v>
      </c>
      <c r="G94" s="197"/>
      <c r="H94" s="218">
        <f>SUM(H77:H93)</f>
        <v>45302764</v>
      </c>
      <c r="I94" s="197"/>
      <c r="J94" s="217">
        <f>SUM(J77:J93)</f>
        <v>-11194537</v>
      </c>
      <c r="K94" s="205"/>
      <c r="L94" s="218">
        <f>SUM(L77:L93)</f>
        <v>46257376</v>
      </c>
    </row>
    <row r="95" spans="1:12" ht="16.5" customHeight="1">
      <c r="A95" s="196"/>
      <c r="B95" s="196"/>
      <c r="C95" s="196"/>
      <c r="D95" s="257"/>
      <c r="E95" s="257"/>
      <c r="F95" s="209"/>
      <c r="G95" s="197"/>
      <c r="H95" s="197"/>
      <c r="I95" s="197"/>
      <c r="J95" s="209"/>
      <c r="K95" s="197"/>
      <c r="L95" s="197"/>
    </row>
    <row r="96" spans="1:12" ht="16.5" customHeight="1">
      <c r="A96" s="236" t="s">
        <v>234</v>
      </c>
      <c r="B96" s="196"/>
      <c r="C96" s="196"/>
      <c r="D96" s="257"/>
      <c r="E96" s="257"/>
      <c r="F96" s="134">
        <f>F45+F60+F94</f>
        <v>-160378925</v>
      </c>
      <c r="G96" s="194"/>
      <c r="H96" s="205">
        <f>H45+H60+H94</f>
        <v>-446399921</v>
      </c>
      <c r="I96" s="194"/>
      <c r="J96" s="134">
        <f>J45+J60+J94</f>
        <v>-166212469</v>
      </c>
      <c r="K96" s="194"/>
      <c r="L96" s="205">
        <f>L45+L60+L94</f>
        <v>-477750129</v>
      </c>
    </row>
    <row r="97" spans="1:12" ht="16.5" customHeight="1">
      <c r="A97" s="216" t="s">
        <v>235</v>
      </c>
      <c r="B97" s="196"/>
      <c r="C97" s="196"/>
      <c r="D97" s="257"/>
      <c r="E97" s="257"/>
      <c r="F97" s="217">
        <v>222531473</v>
      </c>
      <c r="G97" s="194"/>
      <c r="H97" s="218">
        <v>550568129</v>
      </c>
      <c r="I97" s="194"/>
      <c r="J97" s="217">
        <v>203838409</v>
      </c>
      <c r="K97" s="194"/>
      <c r="L97" s="218">
        <v>544186255</v>
      </c>
    </row>
    <row r="98" spans="1:12" ht="16.5" customHeight="1">
      <c r="A98" s="212"/>
      <c r="B98" s="196"/>
      <c r="C98" s="196"/>
      <c r="D98" s="257"/>
      <c r="E98" s="257"/>
      <c r="F98" s="210"/>
      <c r="G98" s="205"/>
      <c r="H98" s="205"/>
      <c r="I98" s="205"/>
      <c r="J98" s="210"/>
      <c r="K98" s="205"/>
      <c r="L98" s="205"/>
    </row>
    <row r="99" spans="1:12" ht="16.5" customHeight="1" thickBot="1">
      <c r="A99" s="236" t="s">
        <v>236</v>
      </c>
      <c r="B99" s="196"/>
      <c r="C99" s="196"/>
      <c r="D99" s="257"/>
      <c r="E99" s="257"/>
      <c r="F99" s="237">
        <f>SUM(F96:F98)</f>
        <v>62152548</v>
      </c>
      <c r="G99" s="194"/>
      <c r="H99" s="238">
        <f>SUM(H96:H98)</f>
        <v>104168208</v>
      </c>
      <c r="I99" s="194"/>
      <c r="J99" s="237">
        <f>SUM(J96:J98)</f>
        <v>37625940</v>
      </c>
      <c r="K99" s="194"/>
      <c r="L99" s="238">
        <f>SUM(L96:L98)</f>
        <v>66436126</v>
      </c>
    </row>
    <row r="100" spans="1:12" ht="16.5" customHeight="1" thickTop="1">
      <c r="A100" s="196"/>
      <c r="B100" s="196"/>
      <c r="C100" s="196"/>
      <c r="D100" s="257"/>
      <c r="E100" s="257"/>
      <c r="F100" s="210"/>
      <c r="G100" s="205"/>
      <c r="H100" s="205"/>
      <c r="I100" s="205"/>
      <c r="J100" s="210"/>
      <c r="K100" s="205"/>
      <c r="L100" s="205"/>
    </row>
    <row r="101" spans="1:12" ht="16.5" customHeight="1">
      <c r="A101" s="239" t="s">
        <v>16</v>
      </c>
      <c r="B101" s="196"/>
      <c r="C101" s="196"/>
      <c r="D101" s="257"/>
      <c r="E101" s="257"/>
      <c r="F101" s="209"/>
      <c r="G101" s="197"/>
      <c r="H101" s="197"/>
      <c r="I101" s="197"/>
      <c r="J101" s="210"/>
      <c r="K101" s="205"/>
      <c r="L101" s="205"/>
    </row>
    <row r="102" spans="1:12" ht="16.5" customHeight="1">
      <c r="A102" s="212" t="s">
        <v>16</v>
      </c>
      <c r="B102" s="214"/>
      <c r="C102" s="214"/>
      <c r="D102" s="257"/>
      <c r="E102" s="257"/>
      <c r="F102" s="210">
        <v>75426151</v>
      </c>
      <c r="G102" s="205"/>
      <c r="H102" s="205">
        <v>106978354</v>
      </c>
      <c r="I102" s="205"/>
      <c r="J102" s="210">
        <v>50741720</v>
      </c>
      <c r="K102" s="205"/>
      <c r="L102" s="205">
        <v>66436126</v>
      </c>
    </row>
    <row r="103" spans="1:12" ht="16.5" customHeight="1">
      <c r="A103" s="212" t="s">
        <v>237</v>
      </c>
      <c r="B103" s="193"/>
      <c r="C103" s="196"/>
      <c r="D103" s="257"/>
      <c r="E103" s="257"/>
      <c r="F103" s="217">
        <v>-13273603</v>
      </c>
      <c r="G103" s="205"/>
      <c r="H103" s="218">
        <v>-2810146</v>
      </c>
      <c r="I103" s="205"/>
      <c r="J103" s="217">
        <v>-13115780</v>
      </c>
      <c r="K103" s="205"/>
      <c r="L103" s="218">
        <v>0</v>
      </c>
    </row>
    <row r="104" spans="1:12" ht="16.5" customHeight="1">
      <c r="A104" s="212"/>
      <c r="B104" s="193"/>
      <c r="C104" s="196"/>
      <c r="D104" s="257"/>
      <c r="E104" s="257"/>
      <c r="F104" s="210"/>
      <c r="G104" s="205"/>
      <c r="H104" s="205"/>
      <c r="I104" s="205"/>
      <c r="J104" s="210"/>
      <c r="K104" s="205"/>
      <c r="L104" s="205"/>
    </row>
    <row r="105" spans="1:12" ht="16.5" customHeight="1" thickBot="1">
      <c r="A105" s="196"/>
      <c r="B105" s="196"/>
      <c r="C105" s="196"/>
      <c r="D105" s="257"/>
      <c r="E105" s="257"/>
      <c r="F105" s="237">
        <f>SUM(F102:F104)</f>
        <v>62152548</v>
      </c>
      <c r="G105" s="205"/>
      <c r="H105" s="238">
        <f>SUM(H102:H104)</f>
        <v>104168208</v>
      </c>
      <c r="I105" s="205"/>
      <c r="J105" s="237">
        <f>SUM(J102:J104)</f>
        <v>37625940</v>
      </c>
      <c r="K105" s="205"/>
      <c r="L105" s="238">
        <f>SUM(L102:L104)</f>
        <v>66436126</v>
      </c>
    </row>
    <row r="106" spans="1:12" ht="16.5" customHeight="1" thickTop="1">
      <c r="A106" s="196"/>
      <c r="B106" s="196"/>
      <c r="C106" s="196"/>
      <c r="D106" s="257"/>
      <c r="E106" s="257"/>
      <c r="F106" s="210"/>
      <c r="G106" s="205"/>
      <c r="H106" s="205"/>
      <c r="I106" s="205"/>
      <c r="J106" s="210"/>
      <c r="K106" s="205"/>
      <c r="L106" s="205"/>
    </row>
    <row r="107" spans="1:12" ht="16.5" customHeight="1">
      <c r="A107" s="239" t="s">
        <v>238</v>
      </c>
      <c r="B107" s="196"/>
      <c r="C107" s="196"/>
      <c r="D107" s="257"/>
      <c r="E107" s="257"/>
      <c r="F107" s="209"/>
      <c r="G107" s="197"/>
      <c r="H107" s="197"/>
      <c r="I107" s="197"/>
      <c r="J107" s="210"/>
      <c r="K107" s="205"/>
      <c r="L107" s="205"/>
    </row>
    <row r="108" spans="1:12" ht="16.5" customHeight="1">
      <c r="A108" s="239"/>
      <c r="B108" s="196"/>
      <c r="C108" s="196"/>
      <c r="D108" s="257"/>
      <c r="E108" s="257"/>
      <c r="F108" s="209"/>
      <c r="G108" s="197"/>
      <c r="H108" s="197"/>
      <c r="I108" s="197"/>
      <c r="J108" s="210"/>
      <c r="K108" s="205"/>
      <c r="L108" s="205"/>
    </row>
    <row r="109" spans="1:12" ht="16.5" customHeight="1">
      <c r="A109" s="212" t="s">
        <v>239</v>
      </c>
      <c r="B109" s="214"/>
      <c r="C109" s="214"/>
      <c r="D109" s="257"/>
      <c r="E109" s="257"/>
      <c r="F109" s="210">
        <v>24442268</v>
      </c>
      <c r="G109" s="205"/>
      <c r="H109" s="205">
        <v>8550667</v>
      </c>
      <c r="I109" s="205"/>
      <c r="J109" s="210">
        <v>24442268</v>
      </c>
      <c r="K109" s="205"/>
      <c r="L109" s="205">
        <v>6742566</v>
      </c>
    </row>
    <row r="110" spans="1:12" ht="16.5" customHeight="1">
      <c r="A110" s="212" t="s">
        <v>240</v>
      </c>
      <c r="B110" s="214"/>
      <c r="C110" s="214"/>
      <c r="D110" s="257"/>
      <c r="E110" s="257"/>
      <c r="F110" s="210">
        <v>255538</v>
      </c>
      <c r="G110" s="205"/>
      <c r="H110" s="205">
        <v>414007</v>
      </c>
      <c r="I110" s="205"/>
      <c r="J110" s="210">
        <v>255538</v>
      </c>
      <c r="K110" s="205"/>
      <c r="L110" s="205">
        <v>414007</v>
      </c>
    </row>
    <row r="111" spans="1:12" ht="16.5" customHeight="1">
      <c r="A111" s="212" t="s">
        <v>241</v>
      </c>
      <c r="B111" s="196"/>
      <c r="C111" s="196"/>
      <c r="D111" s="257"/>
      <c r="E111" s="257"/>
      <c r="F111" s="210">
        <v>370400</v>
      </c>
      <c r="G111" s="205"/>
      <c r="H111" s="205">
        <v>25000040</v>
      </c>
      <c r="I111" s="205"/>
      <c r="J111" s="210">
        <v>370400</v>
      </c>
      <c r="K111" s="205"/>
      <c r="L111" s="205">
        <v>25000040</v>
      </c>
    </row>
    <row r="112" spans="1:12" ht="16.5" customHeight="1">
      <c r="A112" s="212" t="s">
        <v>242</v>
      </c>
      <c r="B112" s="196"/>
      <c r="C112" s="196"/>
      <c r="D112" s="257"/>
      <c r="E112" s="257"/>
      <c r="F112" s="210">
        <v>0</v>
      </c>
      <c r="G112" s="194"/>
      <c r="H112" s="194">
        <v>-7154713</v>
      </c>
      <c r="I112" s="194"/>
      <c r="J112" s="210">
        <v>0</v>
      </c>
      <c r="K112" s="194"/>
      <c r="L112" s="194">
        <v>-7154713</v>
      </c>
    </row>
    <row r="113" spans="1:12" ht="16.5" customHeight="1">
      <c r="A113" s="212"/>
      <c r="B113" s="196"/>
      <c r="C113" s="196"/>
      <c r="D113" s="257"/>
      <c r="E113" s="257"/>
      <c r="F113" s="193"/>
      <c r="G113" s="205"/>
      <c r="H113" s="193"/>
      <c r="I113" s="205"/>
      <c r="J113" s="205"/>
      <c r="K113" s="205"/>
      <c r="L113" s="205"/>
    </row>
    <row r="114" spans="1:12" ht="15" customHeight="1">
      <c r="A114" s="212"/>
      <c r="B114" s="196"/>
      <c r="C114" s="196"/>
      <c r="D114" s="257"/>
      <c r="E114" s="257"/>
      <c r="F114" s="193"/>
      <c r="G114" s="205"/>
      <c r="H114" s="193"/>
      <c r="I114" s="205"/>
      <c r="J114" s="205"/>
      <c r="K114" s="205"/>
      <c r="L114" s="205"/>
    </row>
    <row r="115" spans="1:12" ht="24.75" customHeight="1">
      <c r="A115" s="212"/>
      <c r="B115" s="196"/>
      <c r="C115" s="196"/>
      <c r="D115" s="257"/>
      <c r="E115" s="257"/>
      <c r="F115" s="193"/>
      <c r="G115" s="205"/>
      <c r="H115" s="193"/>
      <c r="I115" s="205"/>
      <c r="J115" s="205"/>
      <c r="K115" s="205"/>
      <c r="L115" s="205"/>
    </row>
    <row r="116" spans="1:12" ht="16.5" customHeight="1">
      <c r="A116" s="212"/>
      <c r="B116" s="196"/>
      <c r="C116" s="196"/>
      <c r="D116" s="257"/>
      <c r="E116" s="257"/>
      <c r="F116" s="193"/>
      <c r="G116" s="205"/>
      <c r="H116" s="193"/>
      <c r="I116" s="205"/>
      <c r="J116" s="205"/>
      <c r="K116" s="205"/>
      <c r="L116" s="205"/>
    </row>
    <row r="117" spans="1:12" ht="3.95" customHeight="1">
      <c r="A117" s="212"/>
      <c r="B117" s="196"/>
      <c r="C117" s="196"/>
      <c r="D117" s="257"/>
      <c r="E117" s="257"/>
      <c r="F117" s="193"/>
      <c r="G117" s="205"/>
      <c r="H117" s="193"/>
      <c r="I117" s="205"/>
      <c r="J117" s="205"/>
      <c r="K117" s="205"/>
      <c r="L117" s="205"/>
    </row>
    <row r="118" spans="1:12" ht="16.5" customHeight="1">
      <c r="A118" s="279" t="s">
        <v>38</v>
      </c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</row>
    <row r="119" spans="1:12" ht="17.25" customHeight="1">
      <c r="A119" s="257"/>
    </row>
    <row r="120" spans="1:12" ht="17.25" customHeight="1">
      <c r="A120" s="257"/>
    </row>
    <row r="121" spans="1:12" ht="21.95" customHeight="1">
      <c r="A121" s="240" t="str">
        <f>A64</f>
        <v>The accompanying notes form part of this interim financial information.</v>
      </c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</row>
  </sheetData>
  <mergeCells count="11">
    <mergeCell ref="A64:L64"/>
    <mergeCell ref="F6:H6"/>
    <mergeCell ref="J6:L6"/>
    <mergeCell ref="F7:H7"/>
    <mergeCell ref="J7:L7"/>
    <mergeCell ref="A62:L62"/>
    <mergeCell ref="F70:H70"/>
    <mergeCell ref="J70:L70"/>
    <mergeCell ref="F71:H71"/>
    <mergeCell ref="J71:L71"/>
    <mergeCell ref="A118:L118"/>
  </mergeCells>
  <pageMargins left="0.8" right="0.5" top="0.5" bottom="0.6" header="0.49" footer="0.4"/>
  <pageSetup paperSize="9" scale="80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Kodchawan Srikaewpraphan (TH)</dc:creator>
  <cp:keywords/>
  <dc:description/>
  <cp:lastModifiedBy>Prapussorn Boonaiem</cp:lastModifiedBy>
  <cp:revision/>
  <dcterms:created xsi:type="dcterms:W3CDTF">2024-11-08T03:27:47Z</dcterms:created>
  <dcterms:modified xsi:type="dcterms:W3CDTF">2025-06-25T08:46:32Z</dcterms:modified>
  <cp:category/>
  <cp:contentStatus/>
</cp:coreProperties>
</file>