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9"/>
  <workbookPr/>
  <mc:AlternateContent xmlns:mc="http://schemas.openxmlformats.org/markup-compatibility/2006">
    <mc:Choice Requires="x15">
      <x15ac:absPath xmlns:x15ac="http://schemas.microsoft.com/office/spreadsheetml/2010/11/ac" url="C:\Users\ssaexing001\Downloads\Proen Q2'22\FS Proen Q2'22\FS Proen Q2'22 9.8.22 11.00 Typing Pool\"/>
    </mc:Choice>
  </mc:AlternateContent>
  <xr:revisionPtr revIDLastSave="0" documentId="8_{146660C5-AA56-4211-8269-92267CB2182D}" xr6:coauthVersionLast="47" xr6:coauthVersionMax="47" xr10:uidLastSave="{00000000-0000-0000-0000-000000000000}"/>
  <bookViews>
    <workbookView xWindow="-108" yWindow="-108" windowWidth="23256" windowHeight="12576" firstSheet="5" activeTab="5" xr2:uid="{00000000-000D-0000-FFFF-FFFF00000000}"/>
  </bookViews>
  <sheets>
    <sheet name="EN 2-4" sheetId="1" r:id="rId1"/>
    <sheet name="EN 5 (3M)" sheetId="2" r:id="rId2"/>
    <sheet name="EN 6 (6M)" sheetId="3" r:id="rId3"/>
    <sheet name="EN 7 Conso" sheetId="4" r:id="rId4"/>
    <sheet name="EN 8" sheetId="5" r:id="rId5"/>
    <sheet name="EN 9-10" sheetId="6" r:id="rId6"/>
  </sheets>
  <definedNames>
    <definedName name="__123Graph_D" localSheetId="0">#REF!</definedName>
    <definedName name="__123Graph_D" localSheetId="1">#REF!</definedName>
    <definedName name="__123Graph_D" localSheetId="2">#REF!</definedName>
    <definedName name="__123Graph_D">#REF!</definedName>
    <definedName name="__f2">#REF!</definedName>
    <definedName name="__kvs1">#REF!</definedName>
    <definedName name="__kvs2">#REF!</definedName>
    <definedName name="__KVS3">#REF!</definedName>
    <definedName name="__kvs5">#REF!</definedName>
    <definedName name="__kvs8">#REF!</definedName>
    <definedName name="__lk1">#REF!</definedName>
    <definedName name="__MB2">#REF!</definedName>
    <definedName name="__tr1">#REF!</definedName>
    <definedName name="__TR2">#REF!</definedName>
    <definedName name="_1_0_0Cwvu.GREY_A">#REF!</definedName>
    <definedName name="_11_0_0Cwvu.GREY_A">#REF!</definedName>
    <definedName name="_12_0_0Cwvu.GREY_A">#REF!</definedName>
    <definedName name="_16_0_0Cwvu.GREY_A">#REF!</definedName>
    <definedName name="_1Table2_">#REF!</definedName>
    <definedName name="_2_0_Table2_">#REF!</definedName>
    <definedName name="_3S">#REF!</definedName>
    <definedName name="_4Table2_">#REF!</definedName>
    <definedName name="_5Table2_">#REF!</definedName>
    <definedName name="_6_0_S">#REF!</definedName>
    <definedName name="_7_0_Table2_">#REF!</definedName>
    <definedName name="_8_0_Table2_">#REF!</definedName>
    <definedName name="_Dist_Values">#REF!</definedName>
    <definedName name="_f2">#REF!</definedName>
    <definedName name="_Fill">#REF!</definedName>
    <definedName name="_Key1">#REF!</definedName>
    <definedName name="_Key2">#REF!</definedName>
    <definedName name="_key3">#REF!</definedName>
    <definedName name="_KO2">#REF!</definedName>
    <definedName name="_kvs1">#REF!</definedName>
    <definedName name="_kvs2">#REF!</definedName>
    <definedName name="_KVS3">#REF!</definedName>
    <definedName name="_kvs5">#REF!</definedName>
    <definedName name="_kvs8">#REF!</definedName>
    <definedName name="_lk1">#REF!</definedName>
    <definedName name="_MB2">#REF!</definedName>
    <definedName name="_Parse_In">#REF!</definedName>
    <definedName name="_Parse_Out">#REF!</definedName>
    <definedName name="_Sort">#REF!</definedName>
    <definedName name="_Table1_In1">#REF!</definedName>
    <definedName name="_Table1_Out">#REF!</definedName>
    <definedName name="_Table2_In1">#REF!</definedName>
    <definedName name="_Table2_In2">#REF!</definedName>
    <definedName name="_Table2_Out">#REF!</definedName>
    <definedName name="_tr1">#REF!</definedName>
    <definedName name="_TR2">#REF!</definedName>
    <definedName name="aaaaaa">#REF!</definedName>
    <definedName name="aaaaaaa">#REF!</definedName>
    <definedName name="aaaaaaaaaaaaaaaaaaaaaaaaaaaaaaaaaaaa">#REF!</definedName>
    <definedName name="adg">#REF!</definedName>
    <definedName name="aefr">#REF!</definedName>
    <definedName name="af">#REF!</definedName>
    <definedName name="afjk">#REF!</definedName>
    <definedName name="ake">#REF!</definedName>
    <definedName name="arfed">#REF!</definedName>
    <definedName name="AS2StaticLS">#REF!</definedName>
    <definedName name="AS2TickmarkLS">#REF!</definedName>
    <definedName name="asddd">#REF!</definedName>
    <definedName name="asglflflf">#REF!</definedName>
    <definedName name="assa">#REF!</definedName>
    <definedName name="assa1">#REF!</definedName>
    <definedName name="assd">#REF!</definedName>
    <definedName name="AuraStyleDefaultsReset">#REF!</definedName>
    <definedName name="bill123">#REF!</definedName>
    <definedName name="BLPH1">#REF!</definedName>
    <definedName name="BLPH10">#REF!</definedName>
    <definedName name="BLPH11">#REF!</definedName>
    <definedName name="BLPH12">#REF!</definedName>
    <definedName name="BLPH13">#REF!</definedName>
    <definedName name="BLPH14">#REF!</definedName>
    <definedName name="BLPH15">#REF!</definedName>
    <definedName name="BLPH16">#REF!</definedName>
    <definedName name="BLPH17">#REF!</definedName>
    <definedName name="BLPH18">#REF!</definedName>
    <definedName name="BLPH19">#REF!</definedName>
    <definedName name="BLPH2">#REF!</definedName>
    <definedName name="BLPH20">#REF!</definedName>
    <definedName name="BLPH21">#REF!</definedName>
    <definedName name="BLPH22">#REF!</definedName>
    <definedName name="BLPH23">#REF!</definedName>
    <definedName name="BLPH24">#REF!</definedName>
    <definedName name="BLPH25">#REF!</definedName>
    <definedName name="BLPH26">#REF!</definedName>
    <definedName name="BLPH27">#REF!</definedName>
    <definedName name="BLPH28">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#REF!</definedName>
    <definedName name="BLPH46">#REF!</definedName>
    <definedName name="BLPH47">#REF!</definedName>
    <definedName name="BLPH48">#REF!</definedName>
    <definedName name="BLPH49">#REF!</definedName>
    <definedName name="BLPH5">#REF!</definedName>
    <definedName name="BLPH50">#REF!</definedName>
    <definedName name="BLPH51">#REF!</definedName>
    <definedName name="BLPH52">#REF!</definedName>
    <definedName name="BLPH53">#REF!</definedName>
    <definedName name="BLPH54">#REF!</definedName>
    <definedName name="BLPH55">#REF!</definedName>
    <definedName name="BLPH56">#REF!</definedName>
    <definedName name="BLPH57">#REF!</definedName>
    <definedName name="BLPH58">#REF!</definedName>
    <definedName name="BLPH59">#REF!</definedName>
    <definedName name="BLPH6">#REF!</definedName>
    <definedName name="BLPH60">#REF!</definedName>
    <definedName name="BLPH61">#REF!</definedName>
    <definedName name="BLPH62">#REF!</definedName>
    <definedName name="BLPH63">#REF!</definedName>
    <definedName name="BLPH64">#REF!</definedName>
    <definedName name="BLPH65">#REF!</definedName>
    <definedName name="BLPH66">#REF!</definedName>
    <definedName name="BLPH67">#REF!</definedName>
    <definedName name="BLPH68">#REF!</definedName>
    <definedName name="BLPH69">#REF!</definedName>
    <definedName name="BLPH7">#REF!</definedName>
    <definedName name="BLPH70">#REF!</definedName>
    <definedName name="BLPH71">#REF!</definedName>
    <definedName name="BLPH8">#REF!</definedName>
    <definedName name="BLPH9">#REF!</definedName>
    <definedName name="BLPHJUN">#REF!</definedName>
    <definedName name="cashflow12">#REF!</definedName>
    <definedName name="cdu">#REF!</definedName>
    <definedName name="channelexpense">#REF!</definedName>
    <definedName name="chat">#REF!</definedName>
    <definedName name="CURVE">#REF!</definedName>
    <definedName name="cwdsc">#REF!</definedName>
    <definedName name="Cwvu.GREY_ALL.">#REF!</definedName>
    <definedName name="cxvjhbs">#REF!</definedName>
    <definedName name="dar">#REF!</definedName>
    <definedName name="dda">#REF!</definedName>
    <definedName name="ddfsa">#REF!</definedName>
    <definedName name="DESOF">#REF!</definedName>
    <definedName name="dev_tech">#REF!</definedName>
    <definedName name="df.">#REF!</definedName>
    <definedName name="dfa">#REF!</definedName>
    <definedName name="dfdf">#REF!</definedName>
    <definedName name="dfdfdf">#REF!</definedName>
    <definedName name="dffd">#REF!</definedName>
    <definedName name="dfgdf">#REF!</definedName>
    <definedName name="dfgfd">#REF!</definedName>
    <definedName name="dfjie">#REF!</definedName>
    <definedName name="dgfgfd">#REF!</definedName>
    <definedName name="dikkk">#REF!</definedName>
    <definedName name="diooo">#REF!</definedName>
    <definedName name="djh">#REF!</definedName>
    <definedName name="dro">#REF!</definedName>
    <definedName name="drwr">#REF!</definedName>
    <definedName name="dsd">#REF!</definedName>
    <definedName name="ehb">#REF!</definedName>
    <definedName name="ere">#REF!</definedName>
    <definedName name="erer">#REF!</definedName>
    <definedName name="erhewretnbene">#REF!</definedName>
    <definedName name="erhflkds">#REF!</definedName>
    <definedName name="errrr">#REF!</definedName>
    <definedName name="ers5wuytesttt">#REF!</definedName>
    <definedName name="ert">#REF!</definedName>
    <definedName name="erwe">#REF!</definedName>
    <definedName name="ewd">#REF!</definedName>
    <definedName name="Ex">#REF!</definedName>
    <definedName name="fbnhg">#REF!</definedName>
    <definedName name="fdd">#REF!</definedName>
    <definedName name="fddf">#REF!</definedName>
    <definedName name="fdf">#REF!</definedName>
    <definedName name="fdfd">#REF!</definedName>
    <definedName name="fdfdf">#REF!</definedName>
    <definedName name="fdfdfdf">#REF!</definedName>
    <definedName name="fdfdfgdgs">#REF!</definedName>
    <definedName name="fdhrh">#REF!</definedName>
    <definedName name="ffeeee">#REF!</definedName>
    <definedName name="fffffff">#REF!</definedName>
    <definedName name="fgfg">#REF!</definedName>
    <definedName name="fgrdg">#REF!</definedName>
    <definedName name="fgrfg">#REF!</definedName>
    <definedName name="finstmts">#REF!</definedName>
    <definedName name="ftrds">#REF!</definedName>
    <definedName name="gdh">#REF!</definedName>
    <definedName name="gfdf">#REF!</definedName>
    <definedName name="gfg">#REF!</definedName>
    <definedName name="gv">#REF!</definedName>
    <definedName name="gx">#REF!</definedName>
    <definedName name="hgf">#REF!</definedName>
    <definedName name="hgu7tygyrtrdsajh">#REF!</definedName>
    <definedName name="hitech">#REF!</definedName>
    <definedName name="hjk">#REF!</definedName>
    <definedName name="IK">#REF!</definedName>
    <definedName name="jk">#REF!</definedName>
    <definedName name="jkhuiygh9petk">#REF!</definedName>
    <definedName name="jo">#REF!</definedName>
    <definedName name="joo">#REF!</definedName>
    <definedName name="juj">#REF!</definedName>
    <definedName name="junkme">#REF!</definedName>
    <definedName name="ka">#REF!</definedName>
    <definedName name="kai">#REF!</definedName>
    <definedName name="key">#REF!</definedName>
    <definedName name="kjhih">#REF!</definedName>
    <definedName name="kjk">#REF!</definedName>
    <definedName name="KL">#REF!</definedName>
    <definedName name="kokjghyhhju">#REF!</definedName>
    <definedName name="korj">#REF!</definedName>
    <definedName name="koy">#REF!</definedName>
    <definedName name="kskk">#REF!</definedName>
    <definedName name="kvs">#REF!</definedName>
    <definedName name="laura">#REF!</definedName>
    <definedName name="lff">#REF!</definedName>
    <definedName name="lkk">#REF!</definedName>
    <definedName name="M_Drama">#REF!</definedName>
    <definedName name="mam">#REF!</definedName>
    <definedName name="MBC_D">#REF!</definedName>
    <definedName name="mike">#REF!</definedName>
    <definedName name="mmmmmmmmmmmmmmm">#REF!</definedName>
    <definedName name="mo">#REF!</definedName>
    <definedName name="mon">#REF!</definedName>
    <definedName name="nnnn">#REF!</definedName>
    <definedName name="nnnnnn">#REF!</definedName>
    <definedName name="nnnnnnnnnnn">#REF!</definedName>
    <definedName name="nnnnnnnnnnnnn">#REF!</definedName>
    <definedName name="noo">#REF!</definedName>
    <definedName name="nung">#REF!</definedName>
    <definedName name="nut" localSheetId="0">#REF!</definedName>
    <definedName name="nut" localSheetId="1">#REF!</definedName>
    <definedName name="nut" localSheetId="2">#REF!</definedName>
    <definedName name="nut">#REF!</definedName>
    <definedName name="oiiuui">#REF!</definedName>
    <definedName name="ol">#REF!</definedName>
    <definedName name="oldkey1">#REF!</definedName>
    <definedName name="oldsort">#REF!</definedName>
    <definedName name="ooei">#REF!</definedName>
    <definedName name="oro">#REF!</definedName>
    <definedName name="pom">#REF!</definedName>
    <definedName name="price1">#REF!</definedName>
    <definedName name="QS_AR">#REF!</definedName>
    <definedName name="QS_ar1">#REF!</definedName>
    <definedName name="rerw">#REF!</definedName>
    <definedName name="res">#REF!</definedName>
    <definedName name="res_sum">#REF!</definedName>
    <definedName name="res_sum1">#REF!</definedName>
    <definedName name="rgvesrhbare">#REF!</definedName>
    <definedName name="ro">#REF!</definedName>
    <definedName name="rrtt">#REF!</definedName>
    <definedName name="rtret">#REF!</definedName>
    <definedName name="rtrt">#REF!</definedName>
    <definedName name="rtrwt">#REF!</definedName>
    <definedName name="rwere">#REF!</definedName>
    <definedName name="safdsadsa">#REF!</definedName>
    <definedName name="sas">#REF!</definedName>
    <definedName name="sdf">#REF!</definedName>
    <definedName name="sedfr">#REF!</definedName>
    <definedName name="SIRAPHOP">#REF!</definedName>
    <definedName name="sles">#REF!</definedName>
    <definedName name="slrkgo0peur">#REF!</definedName>
    <definedName name="so">#REF!</definedName>
    <definedName name="Sort">#REF!</definedName>
    <definedName name="sp">#REF!</definedName>
    <definedName name="ssa">#REF!</definedName>
    <definedName name="stuff">#REF!</definedName>
    <definedName name="supa">#REF!</definedName>
    <definedName name="sxcfxsdfc">#REF!</definedName>
    <definedName name="terherher">#REF!</definedName>
    <definedName name="therhrehrew">#REF!</definedName>
    <definedName name="TMT">#REF!</definedName>
    <definedName name="tr">#REF!</definedName>
    <definedName name="ttt">#REF!</definedName>
    <definedName name="vc">#REF!</definedName>
    <definedName name="vdsfbgdfhae">#REF!</definedName>
    <definedName name="vitee">#REF!</definedName>
    <definedName name="wetgregweg">#REF!</definedName>
    <definedName name="wrgvsdvdva">#REF!</definedName>
    <definedName name="wrn">#REF!</definedName>
    <definedName name="wrn.1.">#REF!</definedName>
    <definedName name="wrn.2.2">#REF!</definedName>
    <definedName name="wrn.Accretion.">#REF!</definedName>
    <definedName name="wrn.Actuals.">#REF!</definedName>
    <definedName name="wrn.Aging._.and._.Trend._.Analysis.">#REF!</definedName>
    <definedName name="wrn.ALL.">#REF!</definedName>
    <definedName name="wrn.Assumptions.">#REF!</definedName>
    <definedName name="wrn.BCTL._.Canadian._.Dollar._.Statements.">#REF!</definedName>
    <definedName name="wrn.BOI._.Journal._.Entries.">#REF!</definedName>
    <definedName name="wrn.BOI._.Ledgers.">#REF!</definedName>
    <definedName name="wrn.BOI._.Miscellaneous.">#REF!</definedName>
    <definedName name="wrn.BOI._.Monthly._.Workbook.">#REF!</definedName>
    <definedName name="wrn.branch.">#REF!</definedName>
    <definedName name="wrn.budget.">#REF!</definedName>
    <definedName name="wrn.CAG.">#REF!</definedName>
    <definedName name="wrn.Canadian._.Dollar._.Statements.">#REF!</definedName>
    <definedName name="wrn.comsumable.2">#REF!</definedName>
    <definedName name="wrn.consumable">#REF!</definedName>
    <definedName name="wrn.consumable.">#REF!</definedName>
    <definedName name="wrn.CPB.">#REF!</definedName>
    <definedName name="wrn.Credit._.Summary.">#REF!</definedName>
    <definedName name="wrn.Current._.Account._.Balances.">#REF!</definedName>
    <definedName name="wrn.DEPR.">#REF!</definedName>
    <definedName name="wrn.DSG.">#REF!</definedName>
    <definedName name="wrn.elect.">#REF!</definedName>
    <definedName name="wrn.Exchange._.Rate.">#REF!</definedName>
    <definedName name="wrn.FCB.">#REF!</definedName>
    <definedName name="wrn.fcb2">#REF!</definedName>
    <definedName name="wrn.FDS._.Reports.">#REF!</definedName>
    <definedName name="wrn.Financial._.Report.">#REF!</definedName>
    <definedName name="wrn.Fixed._.Assets.">#REF!</definedName>
    <definedName name="wrn.GIS.">#REF!</definedName>
    <definedName name="wrn.HNZ.">#REF!</definedName>
    <definedName name="wrn.Input._.Data.">#REF!</definedName>
    <definedName name="wrn.Journal.">#REF!</definedName>
    <definedName name="wrn.K.">#REF!</definedName>
    <definedName name="wrn.MAIN.">#REF!</definedName>
    <definedName name="wrn.MCCRK.">#REF!</definedName>
    <definedName name="wrn.MISC.">#REF!</definedName>
    <definedName name="wrn.Monthly._.Financial._.Statements.">#REF!</definedName>
    <definedName name="wrn.NA.">#REF!</definedName>
    <definedName name="wrn.OldCo._.NewCo._.Year._.End.">#REF!</definedName>
    <definedName name="wrn.Operation._.Report.">#REF!</definedName>
    <definedName name="wrn.OTHER.">#REF!</definedName>
    <definedName name="wrn.piping.">#REF!</definedName>
    <definedName name="wrn.PPE._.Schedules.">#REF!</definedName>
    <definedName name="wrn.print._.graphs.">#REF!</definedName>
    <definedName name="wrn.print._.raw._.data._.entry.">#REF!</definedName>
    <definedName name="wrn.print._.summary._.sheets.">#REF!</definedName>
    <definedName name="wrn.Print_Buyer.">#REF!</definedName>
    <definedName name="wrn.Print_Target.">#REF!</definedName>
    <definedName name="wrn.RCC.">#REF!</definedName>
    <definedName name="wrn.Report.">#REF!</definedName>
    <definedName name="wrn.Report1.">#REF!</definedName>
    <definedName name="wrn.REPORTS.">#REF!</definedName>
    <definedName name="wrn.REVENUE.">#REF!</definedName>
    <definedName name="wrn.RPLINS.">#REF!</definedName>
    <definedName name="wrn.STAND_ALONE_BOTH.">#REF!</definedName>
    <definedName name="wrn.summ1">#REF!</definedName>
    <definedName name="wrn.summary.">#REF!</definedName>
    <definedName name="wrn.Trading._.Summary.">#REF!</definedName>
    <definedName name="wrn.WWY.">#REF!</definedName>
    <definedName name="wrn2.3">#REF!</definedName>
    <definedName name="wrnypyoh">#REF!</definedName>
    <definedName name="wrvavFAWRGA">#REF!</definedName>
    <definedName name="wvu.inputs._.raw._.data.">#REF!</definedName>
    <definedName name="wvu.summary1.">#REF!</definedName>
    <definedName name="wvu.summary2.">#REF!</definedName>
    <definedName name="wvu.summary3.">#REF!</definedName>
    <definedName name="xjey1">#REF!</definedName>
    <definedName name="xsort2">#REF!</definedName>
    <definedName name="YUTRY">#REF!</definedName>
    <definedName name="zzzzzz">#REF!</definedName>
    <definedName name="zzzzzzzz">#REF!</definedName>
    <definedName name="เดกหด">#REF!</definedName>
    <definedName name="เวสวว">#REF!</definedName>
    <definedName name="ไก">#REF!</definedName>
    <definedName name="ก">#REF!</definedName>
    <definedName name="กก">#REF!</definedName>
    <definedName name="กดแล">#REF!</definedName>
    <definedName name="กห">#REF!</definedName>
    <definedName name="กหก">#REF!</definedName>
    <definedName name="กำหนด">#REF!</definedName>
    <definedName name="ฃล">#REF!</definedName>
    <definedName name="งง">#REF!</definedName>
    <definedName name="งาน">#REF!</definedName>
    <definedName name="จจจ">#REF!</definedName>
    <definedName name="ช">#REF!</definedName>
    <definedName name="ชชช">#REF!</definedName>
    <definedName name="ฏณษธณฯศษธ">#REF!</definedName>
    <definedName name="ตต">#REF!</definedName>
    <definedName name="ตตตตต">#REF!</definedName>
    <definedName name="ททททท">#REF!</definedName>
    <definedName name="บบบบบบ">#REF!</definedName>
    <definedName name="ปปป">#REF!</definedName>
    <definedName name="ยย">#REF!</definedName>
    <definedName name="ยยย">#REF!</definedName>
    <definedName name="ยยยยย">#REF!</definedName>
    <definedName name="ล">#REF!</definedName>
    <definedName name="ลลล">#REF!</definedName>
    <definedName name="ลลลลลลลลลล">#REF!</definedName>
    <definedName name="ลลลลลลลลลลล">#REF!</definedName>
    <definedName name="วนนส">#REF!</definedName>
    <definedName name="วส">#REF!</definedName>
    <definedName name="วสมน">#REF!</definedName>
    <definedName name="สมสสน">#REF!</definedName>
    <definedName name="สส">#REF!</definedName>
    <definedName name="สสส">#REF!</definedName>
    <definedName name="ห">#REF!</definedName>
    <definedName name="หไ">#REF!</definedName>
    <definedName name="หกหก">#REF!</definedName>
    <definedName name="หห">#REF!</definedName>
    <definedName name="หหหห">#REF!</definedName>
    <definedName name="ๆฟไ">#REF!</definedName>
    <definedName name="이소영">#REF!</definedName>
    <definedName name="伊隆n.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23" roundtripDataSignature="AMtx7mjvHYr8vIIGqw+d7+NN8DDYGXQDuQ=="/>
    </ext>
  </extLst>
</workbook>
</file>

<file path=xl/calcChain.xml><?xml version="1.0" encoding="utf-8"?>
<calcChain xmlns="http://schemas.openxmlformats.org/spreadsheetml/2006/main">
  <c r="L101" i="6" l="1"/>
  <c r="J101" i="6"/>
  <c r="H101" i="6"/>
  <c r="F101" i="6"/>
  <c r="L89" i="6"/>
  <c r="J89" i="6"/>
  <c r="H89" i="6"/>
  <c r="F89" i="6"/>
  <c r="L54" i="6"/>
  <c r="J54" i="6"/>
  <c r="H54" i="6"/>
  <c r="F54" i="6"/>
  <c r="J34" i="6"/>
  <c r="J38" i="6" s="1"/>
  <c r="F34" i="6"/>
  <c r="F38" i="6" s="1"/>
  <c r="A35" i="5"/>
  <c r="I30" i="5"/>
  <c r="G30" i="5"/>
  <c r="E30" i="5"/>
  <c r="M28" i="5"/>
  <c r="M27" i="5"/>
  <c r="M26" i="5"/>
  <c r="M23" i="5"/>
  <c r="K20" i="5"/>
  <c r="I20" i="5"/>
  <c r="G20" i="5"/>
  <c r="E20" i="5"/>
  <c r="M18" i="5"/>
  <c r="M17" i="5"/>
  <c r="M16" i="5"/>
  <c r="M12" i="5"/>
  <c r="P33" i="4"/>
  <c r="L33" i="4"/>
  <c r="J33" i="4"/>
  <c r="H33" i="4"/>
  <c r="F33" i="4"/>
  <c r="T33" i="4"/>
  <c r="N33" i="4"/>
  <c r="R30" i="4"/>
  <c r="V30" i="4" s="1"/>
  <c r="R29" i="4"/>
  <c r="V29" i="4" s="1"/>
  <c r="R26" i="4"/>
  <c r="T23" i="4"/>
  <c r="P23" i="4"/>
  <c r="N23" i="4"/>
  <c r="L23" i="4"/>
  <c r="J23" i="4"/>
  <c r="H23" i="4"/>
  <c r="F23" i="4"/>
  <c r="R21" i="4"/>
  <c r="V21" i="4" s="1"/>
  <c r="R20" i="4"/>
  <c r="V20" i="4" s="1"/>
  <c r="R19" i="4"/>
  <c r="V19" i="4" s="1"/>
  <c r="V18" i="4"/>
  <c r="R18" i="4"/>
  <c r="R15" i="4"/>
  <c r="V15" i="4" s="1"/>
  <c r="A3" i="4"/>
  <c r="A3" i="5" s="1"/>
  <c r="A3" i="6" s="1"/>
  <c r="A62" i="6" s="1"/>
  <c r="A65" i="3"/>
  <c r="A39" i="4" s="1"/>
  <c r="L55" i="3"/>
  <c r="J55" i="3"/>
  <c r="H55" i="3"/>
  <c r="F55" i="3"/>
  <c r="L49" i="3"/>
  <c r="J49" i="3"/>
  <c r="H49" i="3"/>
  <c r="F49" i="3"/>
  <c r="J36" i="3"/>
  <c r="J43" i="3" s="1"/>
  <c r="F36" i="3"/>
  <c r="F43" i="3" s="1"/>
  <c r="L25" i="3"/>
  <c r="J25" i="3"/>
  <c r="H25" i="3"/>
  <c r="F25" i="3"/>
  <c r="L17" i="3"/>
  <c r="J17" i="3"/>
  <c r="H17" i="3"/>
  <c r="F17" i="3"/>
  <c r="L51" i="2"/>
  <c r="J51" i="2"/>
  <c r="H51" i="2"/>
  <c r="F51" i="2"/>
  <c r="L45" i="2"/>
  <c r="J45" i="2"/>
  <c r="H45" i="2"/>
  <c r="F45" i="2"/>
  <c r="L25" i="2"/>
  <c r="J25" i="2"/>
  <c r="H25" i="2"/>
  <c r="F25" i="2"/>
  <c r="L17" i="2"/>
  <c r="J17" i="2"/>
  <c r="H17" i="2"/>
  <c r="F17" i="2"/>
  <c r="F27" i="2" s="1"/>
  <c r="F33" i="2" s="1"/>
  <c r="F36" i="2" s="1"/>
  <c r="F39" i="2" s="1"/>
  <c r="P139" i="1"/>
  <c r="P142" i="1" s="1"/>
  <c r="N139" i="1"/>
  <c r="N142" i="1" s="1"/>
  <c r="L139" i="1"/>
  <c r="L142" i="1" s="1"/>
  <c r="J139" i="1"/>
  <c r="J142" i="1" s="1"/>
  <c r="A105" i="1"/>
  <c r="A104" i="1"/>
  <c r="A61" i="2" s="1"/>
  <c r="A59" i="6" s="1"/>
  <c r="A118" i="6" s="1"/>
  <c r="P86" i="1"/>
  <c r="N86" i="1"/>
  <c r="L86" i="1"/>
  <c r="J86" i="1"/>
  <c r="P76" i="1"/>
  <c r="N76" i="1"/>
  <c r="L76" i="1"/>
  <c r="J76" i="1"/>
  <c r="A55" i="1"/>
  <c r="A107" i="1" s="1"/>
  <c r="A53" i="1"/>
  <c r="P40" i="1"/>
  <c r="N40" i="1"/>
  <c r="L40" i="1"/>
  <c r="J40" i="1"/>
  <c r="P27" i="1"/>
  <c r="N27" i="1"/>
  <c r="L27" i="1"/>
  <c r="J27" i="1"/>
  <c r="J42" i="1" s="1"/>
  <c r="J88" i="1" l="1"/>
  <c r="J144" i="1" s="1"/>
  <c r="N42" i="1"/>
  <c r="H27" i="3"/>
  <c r="H33" i="3" s="1"/>
  <c r="H36" i="3" s="1"/>
  <c r="H43" i="3" s="1"/>
  <c r="J27" i="3"/>
  <c r="L27" i="3"/>
  <c r="L33" i="3" s="1"/>
  <c r="L36" i="3" s="1"/>
  <c r="L43" i="3" s="1"/>
  <c r="F92" i="6"/>
  <c r="F95" i="6" s="1"/>
  <c r="J92" i="6"/>
  <c r="J95" i="6" s="1"/>
  <c r="M20" i="5"/>
  <c r="F27" i="3"/>
  <c r="J27" i="2"/>
  <c r="J33" i="2" s="1"/>
  <c r="J36" i="2" s="1"/>
  <c r="J39" i="2" s="1"/>
  <c r="H27" i="2"/>
  <c r="H33" i="2" s="1"/>
  <c r="H36" i="2" s="1"/>
  <c r="H39" i="2" s="1"/>
  <c r="L27" i="2"/>
  <c r="L33" i="2" s="1"/>
  <c r="L36" i="2" s="1"/>
  <c r="L39" i="2" s="1"/>
  <c r="L88" i="1"/>
  <c r="L144" i="1" s="1"/>
  <c r="N88" i="1"/>
  <c r="N144" i="1" s="1"/>
  <c r="P88" i="1"/>
  <c r="P144" i="1" s="1"/>
  <c r="P42" i="1"/>
  <c r="L42" i="1"/>
  <c r="L34" i="6"/>
  <c r="L38" i="6" s="1"/>
  <c r="L92" i="6" s="1"/>
  <c r="L95" i="6" s="1"/>
  <c r="H34" i="6"/>
  <c r="H38" i="6" s="1"/>
  <c r="H92" i="6" s="1"/>
  <c r="H95" i="6" s="1"/>
  <c r="R31" i="4"/>
  <c r="V31" i="4" s="1"/>
  <c r="K30" i="5"/>
  <c r="M30" i="5" s="1"/>
  <c r="M32" i="5" s="1"/>
  <c r="V26" i="4"/>
  <c r="A156" i="1"/>
  <c r="R23" i="4"/>
  <c r="V23" i="4" s="1"/>
  <c r="R33" i="4" l="1"/>
  <c r="V33" i="4" s="1"/>
  <c r="V35" i="4" s="1"/>
</calcChain>
</file>

<file path=xl/sharedStrings.xml><?xml version="1.0" encoding="utf-8"?>
<sst xmlns="http://schemas.openxmlformats.org/spreadsheetml/2006/main" count="438" uniqueCount="220">
  <si>
    <t xml:space="preserve">PROEN Corp Public Company Limited </t>
  </si>
  <si>
    <t>Statement of Financial Position</t>
  </si>
  <si>
    <t>As at 30 June 2022</t>
  </si>
  <si>
    <t xml:space="preserve">Consolidated </t>
  </si>
  <si>
    <t xml:space="preserve">Separate </t>
  </si>
  <si>
    <t xml:space="preserve">
financial statements</t>
  </si>
  <si>
    <t>(Unaudited)</t>
  </si>
  <si>
    <t>(Audited)</t>
  </si>
  <si>
    <t>30 June</t>
  </si>
  <si>
    <t>31 December</t>
  </si>
  <si>
    <t>2022</t>
  </si>
  <si>
    <t>2021</t>
  </si>
  <si>
    <t>Notes</t>
  </si>
  <si>
    <t>Baht</t>
  </si>
  <si>
    <t>Assets</t>
  </si>
  <si>
    <t>Current assets</t>
  </si>
  <si>
    <t>Cash and cash equivalents</t>
  </si>
  <si>
    <t>Financial assets measured at fair value</t>
  </si>
  <si>
    <t>through profit or loss</t>
  </si>
  <si>
    <t>Trade and other receivables</t>
  </si>
  <si>
    <t>Current portion of lease receivables</t>
  </si>
  <si>
    <t>Short-term loans to related parties</t>
  </si>
  <si>
    <t>Financial assets measured at amortised cost</t>
  </si>
  <si>
    <t>Inventories</t>
  </si>
  <si>
    <t>Other current assets</t>
  </si>
  <si>
    <t>Total current assets</t>
  </si>
  <si>
    <t>Non-current assets</t>
  </si>
  <si>
    <t>Restricted bank deposits</t>
  </si>
  <si>
    <t>Lease receviables</t>
  </si>
  <si>
    <t>Investment in subsidiaries</t>
  </si>
  <si>
    <t>Property, plant and equipment</t>
  </si>
  <si>
    <t>Right-of-use assets</t>
  </si>
  <si>
    <t>Intangible assets</t>
  </si>
  <si>
    <t>Deferred tax assets</t>
  </si>
  <si>
    <t>Other non-current assets</t>
  </si>
  <si>
    <t>Total non-current assets</t>
  </si>
  <si>
    <t>Total assets</t>
  </si>
  <si>
    <t>Director  ___________________________                        Director  ___________________________</t>
  </si>
  <si>
    <t>The accompanying notes are an integral part of these consolidated and separate financial statements.</t>
  </si>
  <si>
    <r>
      <t xml:space="preserve">Statement of Financial Position </t>
    </r>
    <r>
      <rPr>
        <sz val="9"/>
        <color theme="1"/>
        <rFont val="Arial"/>
        <family val="2"/>
      </rPr>
      <t>(Cont’d)</t>
    </r>
  </si>
  <si>
    <t>Liabilities and equity</t>
  </si>
  <si>
    <t>Current liabilities</t>
  </si>
  <si>
    <t>Bank overdrafts and short-term</t>
  </si>
  <si>
    <t>borrowings from financial institutions</t>
  </si>
  <si>
    <t xml:space="preserve">Trade and other payables </t>
  </si>
  <si>
    <t xml:space="preserve">Current portion of long-term borrowings </t>
  </si>
  <si>
    <t>Current portion of lease liabilities</t>
  </si>
  <si>
    <t>Other current liabilities</t>
  </si>
  <si>
    <t>Total current liabilities</t>
  </si>
  <si>
    <t>Non-current liabilities</t>
  </si>
  <si>
    <t>Long-term borrowings</t>
  </si>
  <si>
    <t>Debenture</t>
  </si>
  <si>
    <t>Lease liabilities</t>
  </si>
  <si>
    <t>Employee benefit obligations</t>
  </si>
  <si>
    <t>Provision for decommissioning</t>
  </si>
  <si>
    <t>Total non-current liabilities</t>
  </si>
  <si>
    <t>Total liabilities</t>
  </si>
  <si>
    <r>
      <t xml:space="preserve">Liabilities and equity </t>
    </r>
    <r>
      <rPr>
        <sz val="9"/>
        <color theme="1"/>
        <rFont val="Arial"/>
        <family val="2"/>
      </rPr>
      <t>(Cont’d)</t>
    </r>
  </si>
  <si>
    <t>Equity</t>
  </si>
  <si>
    <t>Authorised share capital</t>
  </si>
  <si>
    <t>Ordinary share 474,000,000 shares</t>
  </si>
  <si>
    <t xml:space="preserve">of par Baht 0.5 each </t>
  </si>
  <si>
    <t>(31 Decemebr 2021:</t>
  </si>
  <si>
    <t>Ordinary share 316,000,000 shares</t>
  </si>
  <si>
    <t>of par Baht 0.5 each)</t>
  </si>
  <si>
    <t>Issued and paid-up share capital</t>
  </si>
  <si>
    <t xml:space="preserve">of paid-up at Baht 0.5 each </t>
  </si>
  <si>
    <t xml:space="preserve">Share premium  </t>
  </si>
  <si>
    <t xml:space="preserve">Share surplus from business </t>
  </si>
  <si>
    <t>combination under common control</t>
  </si>
  <si>
    <t>Retained earnings</t>
  </si>
  <si>
    <t>Appropriated - legal reserve</t>
  </si>
  <si>
    <t>Unappropriated</t>
  </si>
  <si>
    <t>Other comprehensive income</t>
  </si>
  <si>
    <t>Equity attribute to owners of the parent</t>
  </si>
  <si>
    <t>Non-controlling interests</t>
  </si>
  <si>
    <t>Total equity</t>
  </si>
  <si>
    <t>Total liabilities and equity</t>
  </si>
  <si>
    <t xml:space="preserve">Statement of Comprehensive Income (Unaudited) </t>
  </si>
  <si>
    <t>For the three-month period ended 30 June 2022</t>
  </si>
  <si>
    <t>Consolidated</t>
  </si>
  <si>
    <t>Separate</t>
  </si>
  <si>
    <t>financial information</t>
  </si>
  <si>
    <t>Revenues</t>
  </si>
  <si>
    <t>Revenues from sales of goods</t>
  </si>
  <si>
    <t>Revenues from rendering services</t>
  </si>
  <si>
    <t>Revenues from construction contracts</t>
  </si>
  <si>
    <t>Total revenues</t>
  </si>
  <si>
    <t>Costs</t>
  </si>
  <si>
    <t xml:space="preserve">Cost of sales </t>
  </si>
  <si>
    <t>Cost of services</t>
  </si>
  <si>
    <t>Cost of construction contracts</t>
  </si>
  <si>
    <t>Total costs</t>
  </si>
  <si>
    <t>Gross profit</t>
  </si>
  <si>
    <t xml:space="preserve">Other income </t>
  </si>
  <si>
    <t>Selling expenses</t>
  </si>
  <si>
    <t>Administrative expenses</t>
  </si>
  <si>
    <t xml:space="preserve">Finance costs </t>
  </si>
  <si>
    <t>Profit before income tax expense</t>
  </si>
  <si>
    <t>Income tax income (expense)</t>
  </si>
  <si>
    <t>Profit for the period</t>
  </si>
  <si>
    <t>Total comprehensive income for the period</t>
  </si>
  <si>
    <t>Profit attributable to:</t>
  </si>
  <si>
    <t>Owners of the parent</t>
  </si>
  <si>
    <t>Total comprehensive income attributable to:</t>
  </si>
  <si>
    <t>Earnings per share</t>
  </si>
  <si>
    <t>Basic earnings per share</t>
  </si>
  <si>
    <t>Diluted earnings per share</t>
  </si>
  <si>
    <t>For the six-month period ended 30 June 2022</t>
  </si>
  <si>
    <t>Note</t>
  </si>
  <si>
    <t>Items that will not be reclassified to profit or loss</t>
  </si>
  <si>
    <t>Remeasurements of post-employment</t>
  </si>
  <si>
    <t>benefit obligations</t>
  </si>
  <si>
    <t>Income tax on items that will not be reclassified</t>
  </si>
  <si>
    <t xml:space="preserve">Statement of Changes in Equity  (Unaudited) </t>
  </si>
  <si>
    <t>Consolidated financial statements</t>
  </si>
  <si>
    <t>Attributable to owners of the parent</t>
  </si>
  <si>
    <t xml:space="preserve"> </t>
  </si>
  <si>
    <t>Other components</t>
  </si>
  <si>
    <t xml:space="preserve"> Share surplus</t>
  </si>
  <si>
    <t>of equity</t>
  </si>
  <si>
    <t>Issued and</t>
  </si>
  <si>
    <t>from business</t>
  </si>
  <si>
    <t>Change in</t>
  </si>
  <si>
    <t>Non-</t>
  </si>
  <si>
    <t>paid-up</t>
  </si>
  <si>
    <t>Share</t>
  </si>
  <si>
    <t>combination under</t>
  </si>
  <si>
    <t>Appropriated-</t>
  </si>
  <si>
    <t>parent's ownership</t>
  </si>
  <si>
    <t>Total owner</t>
  </si>
  <si>
    <t>controlling</t>
  </si>
  <si>
    <t>Total</t>
  </si>
  <si>
    <t>share capital</t>
  </si>
  <si>
    <t>premium</t>
  </si>
  <si>
    <t>common control</t>
  </si>
  <si>
    <t>legal reserve</t>
  </si>
  <si>
    <t>interest subsidiaries</t>
  </si>
  <si>
    <t>of the parent</t>
  </si>
  <si>
    <t>interests</t>
  </si>
  <si>
    <t>equity</t>
  </si>
  <si>
    <t>Opening balance at 1 January 2021</t>
  </si>
  <si>
    <t>Change in equity for the period</t>
  </si>
  <si>
    <t>Share increase</t>
  </si>
  <si>
    <t>Dividends payment</t>
  </si>
  <si>
    <t>Legal reserve</t>
  </si>
  <si>
    <t>Closing balance at 30 June 2021</t>
  </si>
  <si>
    <t>Opening balance at 1 January 2022</t>
  </si>
  <si>
    <t>Closing balance at 30 June 2022</t>
  </si>
  <si>
    <t xml:space="preserve">                                                              Director  ___________________________                        Director  ___________________________</t>
  </si>
  <si>
    <r>
      <t>Statement of Changes in Equity  (Unaudited)</t>
    </r>
    <r>
      <rPr>
        <sz val="9"/>
        <color theme="1"/>
        <rFont val="Arial"/>
        <family val="2"/>
      </rPr>
      <t xml:space="preserve"> (Con't)</t>
    </r>
  </si>
  <si>
    <t>Separate financial information</t>
  </si>
  <si>
    <t xml:space="preserve"> paid-up</t>
  </si>
  <si>
    <t>Appropriated -</t>
  </si>
  <si>
    <t>Changes in equity for period</t>
  </si>
  <si>
    <t>Statement of Cash Flows (Unaudited)</t>
  </si>
  <si>
    <t>Cash flows from operating activities</t>
  </si>
  <si>
    <t>Profit before income tax</t>
  </si>
  <si>
    <t>Adjustments for:</t>
  </si>
  <si>
    <t>Depreciation expense</t>
  </si>
  <si>
    <t>Amortisation of intangible assets</t>
  </si>
  <si>
    <t>Amortisation of right-of-use assets</t>
  </si>
  <si>
    <t>Gain on disposal of plant and equipment</t>
  </si>
  <si>
    <t>Expected credit loss on receivables (reversal)</t>
  </si>
  <si>
    <t>Allowance for diminution in value of inventories (reversal)</t>
  </si>
  <si>
    <t>Losses from changes in fair value of financial assets</t>
  </si>
  <si>
    <t>Interest income</t>
  </si>
  <si>
    <t>Interest expense</t>
  </si>
  <si>
    <t>Changes in operating assets and liabilities</t>
  </si>
  <si>
    <t xml:space="preserve">- trade and other receivables </t>
  </si>
  <si>
    <t>- lease receivable</t>
  </si>
  <si>
    <t>- inventories</t>
  </si>
  <si>
    <t>- other current assets</t>
  </si>
  <si>
    <t>- other non-current assets</t>
  </si>
  <si>
    <t>- trade and other payables</t>
  </si>
  <si>
    <t>- other current liabilities</t>
  </si>
  <si>
    <t>Cash used in operations</t>
  </si>
  <si>
    <t>Less</t>
  </si>
  <si>
    <t>Interest paid</t>
  </si>
  <si>
    <t>Income tax paid</t>
  </si>
  <si>
    <t xml:space="preserve">            </t>
  </si>
  <si>
    <t>Net cash used in operating activities</t>
  </si>
  <si>
    <t>Cash flows from investing activities</t>
  </si>
  <si>
    <t>Payment from financial assets measured at amortised cost</t>
  </si>
  <si>
    <t>Proceeds from financial assets measured</t>
  </si>
  <si>
    <t>at fair value through profit or loss</t>
  </si>
  <si>
    <t>Purchase of property, plant and equipment</t>
  </si>
  <si>
    <t>Payments for borrowing cost of property, plant and equipment</t>
  </si>
  <si>
    <t>Purchase of intangible assets</t>
  </si>
  <si>
    <t>Proceeds from disposal of equipment</t>
  </si>
  <si>
    <t>Purchase of right-of-use asset</t>
  </si>
  <si>
    <t>Increase in restricted bank deposit</t>
  </si>
  <si>
    <t>Short-term loans made to related parties</t>
  </si>
  <si>
    <t>Loans repayment received from related parties</t>
  </si>
  <si>
    <t>Interest received</t>
  </si>
  <si>
    <t>Net cash generated from (used in) investing activities</t>
  </si>
  <si>
    <r>
      <t xml:space="preserve">Statement of Cash Flows (Unaudited) </t>
    </r>
    <r>
      <rPr>
        <sz val="9"/>
        <color theme="1"/>
        <rFont val="Arial"/>
        <family val="2"/>
      </rPr>
      <t>(Cont’d)</t>
    </r>
  </si>
  <si>
    <t>Cash flows from financing activities</t>
  </si>
  <si>
    <t>Proceeds from share increase</t>
  </si>
  <si>
    <t xml:space="preserve">Payment for transaction costs directly </t>
  </si>
  <si>
    <t>attributable to the issue of new shares</t>
  </si>
  <si>
    <t xml:space="preserve">Proceeds from short-term borrowings </t>
  </si>
  <si>
    <t>from financial institution</t>
  </si>
  <si>
    <t xml:space="preserve">Repayments of short-term borrowings </t>
  </si>
  <si>
    <t xml:space="preserve">Proceeds from long-term borrowings </t>
  </si>
  <si>
    <t>Repayments of long-term borrowings</t>
  </si>
  <si>
    <t>Proceeds from issue of debentures</t>
  </si>
  <si>
    <t>attributable to the issue of debentures</t>
  </si>
  <si>
    <t>Repayments of lease liabilities</t>
  </si>
  <si>
    <t>Net cash generated from financing activities</t>
  </si>
  <si>
    <t xml:space="preserve">Net increase in </t>
  </si>
  <si>
    <t>cash and cash equivalents</t>
  </si>
  <si>
    <t>Opening balance of cash and cash equivalents</t>
  </si>
  <si>
    <t>Closing balance of cash and cash equivalents</t>
  </si>
  <si>
    <t>Bank overdraft</t>
  </si>
  <si>
    <t>Significant non-cash transactions are as follows:</t>
  </si>
  <si>
    <t>Payable arising from right-of-use assets</t>
  </si>
  <si>
    <t xml:space="preserve">Payable arising from construction </t>
  </si>
  <si>
    <t>and equipment</t>
  </si>
  <si>
    <t>Payable arising from intangible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</si>
</sst>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;\(#,##0\);&quot;-&quot;"/>
    <numFmt numFmtId="165" formatCode="#,##0;\(#,##0\)"/>
    <numFmt numFmtId="166" formatCode="[$-F800]dddd\,\ mmmm\ dd\,\ yyyy"/>
    <numFmt numFmtId="167" formatCode="#,##0;[Red]\(#,##0\)"/>
    <numFmt numFmtId="168" formatCode="_(* #,##0_);_(* \(#,##0\);_(* &quot;-&quot;??_);_(@_)"/>
    <numFmt numFmtId="169" formatCode="#,##0.00;\(#,##0.00\);&quot;-&quot;"/>
    <numFmt numFmtId="170" formatCode="_-* #,##0.00000_-;\-* #,##0.00000_-;_-* &quot;-&quot;??_-;_-@"/>
  </numFmts>
  <fonts count="9">
    <font>
      <sz val="14"/>
      <color rgb="FF000000"/>
      <name val="Cordia New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FAFA"/>
        <bgColor rgb="FFFAFAFA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quotePrefix="1" applyNumberFormat="1" applyFont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2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164" fontId="2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37" fontId="2" fillId="0" borderId="0" xfId="0" applyNumberFormat="1" applyFont="1" applyAlignment="1">
      <alignment vertical="center"/>
    </xf>
    <xf numFmtId="37" fontId="2" fillId="2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2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37" fontId="1" fillId="0" borderId="0" xfId="0" applyNumberFormat="1" applyFont="1" applyAlignment="1">
      <alignment horizontal="left" vertical="center"/>
    </xf>
    <xf numFmtId="37" fontId="1" fillId="0" borderId="0" xfId="0" applyNumberFormat="1" applyFont="1" applyAlignment="1">
      <alignment vertical="center"/>
    </xf>
    <xf numFmtId="38" fontId="2" fillId="2" borderId="1" xfId="0" applyNumberFormat="1" applyFont="1" applyFill="1" applyBorder="1" applyAlignment="1">
      <alignment vertical="center"/>
    </xf>
    <xf numFmtId="38" fontId="2" fillId="0" borderId="0" xfId="0" applyNumberFormat="1" applyFont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9" fontId="2" fillId="0" borderId="0" xfId="0" applyNumberFormat="1" applyFont="1" applyAlignment="1">
      <alignment horizontal="right" vertical="center"/>
    </xf>
    <xf numFmtId="169" fontId="2" fillId="0" borderId="3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9" fontId="2" fillId="2" borderId="1" xfId="0" applyNumberFormat="1" applyFont="1" applyFill="1" applyBorder="1" applyAlignment="1">
      <alignment horizontal="right" vertical="center"/>
    </xf>
    <xf numFmtId="169" fontId="2" fillId="0" borderId="3" xfId="0" applyNumberFormat="1" applyFont="1" applyBorder="1" applyAlignment="1">
      <alignment vertical="center"/>
    </xf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horizontal="right" vertical="top"/>
    </xf>
    <xf numFmtId="170" fontId="2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164" fontId="1" fillId="0" borderId="0" xfId="0" applyNumberFormat="1" applyFont="1" applyAlignment="1">
      <alignment horizontal="right" vertical="top"/>
    </xf>
    <xf numFmtId="170" fontId="1" fillId="0" borderId="0" xfId="0" applyNumberFormat="1" applyFont="1" applyAlignment="1">
      <alignment vertical="top"/>
    </xf>
    <xf numFmtId="165" fontId="1" fillId="0" borderId="0" xfId="0" applyNumberFormat="1" applyFont="1" applyAlignment="1">
      <alignment horizontal="right" vertical="top"/>
    </xf>
    <xf numFmtId="0" fontId="1" fillId="0" borderId="0" xfId="0" applyFont="1" applyAlignment="1">
      <alignment horizontal="center" vertical="top"/>
    </xf>
    <xf numFmtId="15" fontId="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top"/>
    </xf>
    <xf numFmtId="164" fontId="2" fillId="0" borderId="3" xfId="0" applyNumberFormat="1" applyFont="1" applyBorder="1" applyAlignment="1">
      <alignment horizontal="right" vertical="top"/>
    </xf>
    <xf numFmtId="164" fontId="2" fillId="2" borderId="1" xfId="0" applyNumberFormat="1" applyFont="1" applyFill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165" fontId="1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165" fontId="2" fillId="0" borderId="0" xfId="0" quotePrefix="1" applyNumberFormat="1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wrapText="1"/>
    </xf>
    <xf numFmtId="165" fontId="1" fillId="0" borderId="0" xfId="0" quotePrefix="1" applyNumberFormat="1" applyFont="1" applyAlignment="1">
      <alignment horizontal="left" vertical="center"/>
    </xf>
    <xf numFmtId="164" fontId="3" fillId="2" borderId="1" xfId="0" applyNumberFormat="1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5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8" fillId="0" borderId="2" xfId="0" applyFont="1" applyBorder="1" applyAlignment="1"/>
    <xf numFmtId="0" fontId="1" fillId="0" borderId="2" xfId="0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2" borderId="3" xfId="0" applyNumberFormat="1" applyFont="1" applyFill="1" applyBorder="1" applyAlignment="1">
      <alignment horizontal="righ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165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167" fontId="2" fillId="0" borderId="2" xfId="0" applyNumberFormat="1" applyFont="1" applyBorder="1" applyAlignment="1">
      <alignment horizontal="right" vertical="center"/>
    </xf>
    <xf numFmtId="164" fontId="2" fillId="2" borderId="4" xfId="0" applyNumberFormat="1" applyFont="1" applyFill="1" applyBorder="1" applyAlignment="1">
      <alignment horizontal="right" vertical="center"/>
    </xf>
    <xf numFmtId="167" fontId="2" fillId="0" borderId="2" xfId="0" applyNumberFormat="1" applyFont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9" fontId="2" fillId="2" borderId="3" xfId="0" applyNumberFormat="1" applyFont="1" applyFill="1" applyBorder="1" applyAlignment="1">
      <alignment horizontal="right" vertical="center"/>
    </xf>
    <xf numFmtId="169" fontId="2" fillId="2" borderId="3" xfId="0" applyNumberFormat="1" applyFont="1" applyFill="1" applyBorder="1" applyAlignment="1">
      <alignment vertical="center"/>
    </xf>
    <xf numFmtId="37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center" vertical="top"/>
    </xf>
    <xf numFmtId="165" fontId="1" fillId="0" borderId="2" xfId="0" applyNumberFormat="1" applyFont="1" applyBorder="1" applyAlignment="1">
      <alignment horizontal="right" vertical="top"/>
    </xf>
    <xf numFmtId="164" fontId="1" fillId="0" borderId="2" xfId="0" applyNumberFormat="1" applyFont="1" applyBorder="1" applyAlignment="1">
      <alignment horizontal="right" vertical="top"/>
    </xf>
    <xf numFmtId="170" fontId="1" fillId="0" borderId="2" xfId="0" applyNumberFormat="1" applyFont="1" applyBorder="1" applyAlignment="1">
      <alignment vertical="top"/>
    </xf>
    <xf numFmtId="164" fontId="1" fillId="0" borderId="2" xfId="0" applyNumberFormat="1" applyFont="1" applyBorder="1" applyAlignment="1">
      <alignment horizontal="center" vertical="top"/>
    </xf>
    <xf numFmtId="0" fontId="8" fillId="0" borderId="5" xfId="0" applyFont="1" applyBorder="1" applyAlignment="1"/>
    <xf numFmtId="0" fontId="1" fillId="0" borderId="2" xfId="0" applyFont="1" applyBorder="1" applyAlignment="1">
      <alignment horizontal="right" vertical="top"/>
    </xf>
    <xf numFmtId="164" fontId="2" fillId="2" borderId="3" xfId="0" applyNumberFormat="1" applyFont="1" applyFill="1" applyBorder="1" applyAlignment="1">
      <alignment horizontal="right" vertical="top"/>
    </xf>
    <xf numFmtId="37" fontId="2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right" vertical="center"/>
    </xf>
    <xf numFmtId="165" fontId="2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7" fontId="1" fillId="0" borderId="2" xfId="0" applyNumberFormat="1" applyFont="1" applyBorder="1" applyAlignment="1">
      <alignment horizontal="left" vertical="center"/>
    </xf>
    <xf numFmtId="37" fontId="2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23" Type="http://customschemas.google.com/relationships/workbookmetadata" Target="metadata"/><Relationship Id="rId4" Type="http://schemas.openxmlformats.org/officeDocument/2006/relationships/worksheet" Target="worksheets/sheet4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36C09"/>
  </sheetPr>
  <dimension ref="A1:P156"/>
  <sheetViews>
    <sheetView view="pageBreakPreview" zoomScaleNormal="85" zoomScaleSheetLayoutView="100" workbookViewId="0">
      <selection activeCell="L79" sqref="L79"/>
    </sheetView>
  </sheetViews>
  <sheetFormatPr defaultColWidth="10.140625" defaultRowHeight="15" customHeight="1"/>
  <cols>
    <col min="1" max="6" width="1.7109375" style="82" customWidth="1"/>
    <col min="7" max="7" width="30.28515625" style="82" customWidth="1"/>
    <col min="8" max="8" width="6.28515625" style="82" customWidth="1"/>
    <col min="9" max="9" width="0.7109375" style="82" customWidth="1"/>
    <col min="10" max="10" width="13.28515625" style="82" customWidth="1"/>
    <col min="11" max="11" width="0.7109375" style="82" customWidth="1"/>
    <col min="12" max="12" width="13.28515625" style="82" customWidth="1"/>
    <col min="13" max="13" width="0.7109375" style="82" customWidth="1"/>
    <col min="14" max="14" width="13.28515625" style="82" customWidth="1"/>
    <col min="15" max="15" width="0.7109375" style="82" customWidth="1"/>
    <col min="16" max="16" width="13.28515625" style="82" customWidth="1"/>
    <col min="17" max="16384" width="10.140625" style="82"/>
  </cols>
  <sheetData>
    <row r="1" spans="1:16" ht="16.5" customHeight="1">
      <c r="A1" s="1" t="s">
        <v>0</v>
      </c>
      <c r="B1" s="1"/>
      <c r="C1" s="1"/>
      <c r="D1" s="1"/>
      <c r="E1" s="1"/>
      <c r="F1" s="1"/>
      <c r="G1" s="1"/>
      <c r="H1" s="85"/>
      <c r="I1" s="85"/>
      <c r="J1" s="85"/>
      <c r="K1" s="85"/>
      <c r="L1" s="85"/>
      <c r="M1" s="85"/>
      <c r="N1" s="2"/>
      <c r="O1" s="2"/>
      <c r="P1" s="2"/>
    </row>
    <row r="2" spans="1:16" ht="16.5" customHeight="1">
      <c r="A2" s="1" t="s">
        <v>1</v>
      </c>
      <c r="B2" s="1"/>
      <c r="C2" s="1"/>
      <c r="D2" s="1"/>
      <c r="E2" s="1"/>
      <c r="F2" s="1"/>
      <c r="G2" s="1"/>
      <c r="H2" s="85"/>
      <c r="I2" s="85"/>
      <c r="J2" s="85"/>
      <c r="K2" s="85"/>
      <c r="L2" s="85"/>
      <c r="M2" s="85"/>
      <c r="N2" s="2"/>
      <c r="O2" s="2"/>
      <c r="P2" s="2"/>
    </row>
    <row r="3" spans="1:16" ht="16.5" customHeight="1">
      <c r="A3" s="94" t="s">
        <v>2</v>
      </c>
      <c r="B3" s="95"/>
      <c r="C3" s="95"/>
      <c r="D3" s="95"/>
      <c r="E3" s="95"/>
      <c r="F3" s="95"/>
      <c r="G3" s="95"/>
      <c r="H3" s="96"/>
      <c r="I3" s="96"/>
      <c r="J3" s="96"/>
      <c r="K3" s="96"/>
      <c r="L3" s="96"/>
      <c r="M3" s="96"/>
      <c r="N3" s="97"/>
      <c r="O3" s="97"/>
      <c r="P3" s="97"/>
    </row>
    <row r="4" spans="1:16" ht="16.5" customHeight="1">
      <c r="A4" s="3"/>
      <c r="B4" s="1"/>
      <c r="C4" s="1"/>
      <c r="D4" s="1"/>
      <c r="E4" s="1"/>
      <c r="F4" s="1"/>
      <c r="G4" s="1"/>
      <c r="H4" s="85"/>
      <c r="I4" s="85"/>
      <c r="J4" s="85"/>
      <c r="K4" s="85"/>
      <c r="L4" s="85"/>
      <c r="M4" s="85"/>
      <c r="N4" s="2"/>
      <c r="O4" s="2"/>
      <c r="P4" s="2"/>
    </row>
    <row r="5" spans="1:16" ht="16.5" customHeight="1">
      <c r="A5" s="3"/>
      <c r="B5" s="1"/>
      <c r="C5" s="1"/>
      <c r="D5" s="1"/>
      <c r="E5" s="1"/>
      <c r="F5" s="1"/>
      <c r="G5" s="1"/>
      <c r="H5" s="85"/>
      <c r="I5" s="85"/>
      <c r="J5" s="85"/>
      <c r="K5" s="85"/>
      <c r="L5" s="85"/>
      <c r="M5" s="85"/>
      <c r="N5" s="2"/>
      <c r="O5" s="2"/>
      <c r="P5" s="2"/>
    </row>
    <row r="6" spans="1:16" ht="16.5" customHeight="1">
      <c r="A6" s="1"/>
      <c r="B6" s="1"/>
      <c r="C6" s="1"/>
      <c r="D6" s="1"/>
      <c r="E6" s="1"/>
      <c r="F6" s="1"/>
      <c r="G6" s="1"/>
      <c r="H6" s="85"/>
      <c r="I6" s="85"/>
      <c r="J6" s="91" t="s">
        <v>3</v>
      </c>
      <c r="K6" s="89"/>
      <c r="L6" s="89"/>
      <c r="M6" s="85"/>
      <c r="N6" s="92" t="s">
        <v>4</v>
      </c>
      <c r="O6" s="89"/>
      <c r="P6" s="89"/>
    </row>
    <row r="7" spans="1:16" ht="16.5" customHeight="1">
      <c r="A7" s="1"/>
      <c r="B7" s="1"/>
      <c r="C7" s="1"/>
      <c r="D7" s="1"/>
      <c r="E7" s="1"/>
      <c r="F7" s="1"/>
      <c r="G7" s="1"/>
      <c r="H7" s="85"/>
      <c r="I7" s="85"/>
      <c r="J7" s="98" t="s">
        <v>5</v>
      </c>
      <c r="K7" s="99"/>
      <c r="L7" s="99"/>
      <c r="M7" s="4"/>
      <c r="N7" s="98" t="s">
        <v>5</v>
      </c>
      <c r="O7" s="99"/>
      <c r="P7" s="99"/>
    </row>
    <row r="8" spans="1:16" ht="16.5" customHeight="1">
      <c r="A8" s="1"/>
      <c r="B8" s="1"/>
      <c r="C8" s="1"/>
      <c r="D8" s="1"/>
      <c r="E8" s="1"/>
      <c r="F8" s="1"/>
      <c r="G8" s="1"/>
      <c r="H8" s="85"/>
      <c r="I8" s="85"/>
      <c r="J8" s="5" t="s">
        <v>6</v>
      </c>
      <c r="K8" s="5"/>
      <c r="L8" s="5" t="s">
        <v>7</v>
      </c>
      <c r="M8" s="2"/>
      <c r="N8" s="5" t="s">
        <v>6</v>
      </c>
      <c r="O8" s="5"/>
      <c r="P8" s="5" t="s">
        <v>7</v>
      </c>
    </row>
    <row r="9" spans="1:16" ht="16.5" customHeight="1">
      <c r="A9" s="1"/>
      <c r="B9" s="1"/>
      <c r="C9" s="1"/>
      <c r="D9" s="1"/>
      <c r="E9" s="1"/>
      <c r="F9" s="1"/>
      <c r="G9" s="1"/>
      <c r="H9" s="85"/>
      <c r="I9" s="85"/>
      <c r="J9" s="6" t="s">
        <v>8</v>
      </c>
      <c r="K9" s="2"/>
      <c r="L9" s="6" t="s">
        <v>9</v>
      </c>
      <c r="M9" s="5"/>
      <c r="N9" s="6" t="s">
        <v>8</v>
      </c>
      <c r="O9" s="2"/>
      <c r="P9" s="6" t="s">
        <v>9</v>
      </c>
    </row>
    <row r="10" spans="1:16" ht="16.5" customHeight="1">
      <c r="A10" s="1"/>
      <c r="B10" s="1"/>
      <c r="C10" s="1"/>
      <c r="D10" s="1"/>
      <c r="E10" s="1"/>
      <c r="F10" s="1"/>
      <c r="G10" s="1"/>
      <c r="H10" s="85"/>
      <c r="I10" s="85"/>
      <c r="J10" s="6" t="s">
        <v>10</v>
      </c>
      <c r="K10" s="2"/>
      <c r="L10" s="6" t="s">
        <v>11</v>
      </c>
      <c r="M10" s="5"/>
      <c r="N10" s="6" t="s">
        <v>10</v>
      </c>
      <c r="O10" s="2"/>
      <c r="P10" s="6" t="s">
        <v>11</v>
      </c>
    </row>
    <row r="11" spans="1:16" ht="16.5" customHeight="1">
      <c r="A11" s="1"/>
      <c r="B11" s="1"/>
      <c r="C11" s="1"/>
      <c r="D11" s="1"/>
      <c r="E11" s="1"/>
      <c r="F11" s="1"/>
      <c r="G11" s="1"/>
      <c r="H11" s="96" t="s">
        <v>12</v>
      </c>
      <c r="I11" s="85"/>
      <c r="J11" s="100" t="s">
        <v>13</v>
      </c>
      <c r="K11" s="5"/>
      <c r="L11" s="100" t="s">
        <v>13</v>
      </c>
      <c r="M11" s="5"/>
      <c r="N11" s="100" t="s">
        <v>13</v>
      </c>
      <c r="O11" s="5"/>
      <c r="P11" s="100" t="s">
        <v>13</v>
      </c>
    </row>
    <row r="12" spans="1:16" ht="16.5" customHeight="1">
      <c r="A12" s="1"/>
      <c r="B12" s="1"/>
      <c r="C12" s="1"/>
      <c r="D12" s="1"/>
      <c r="E12" s="1"/>
      <c r="F12" s="1"/>
      <c r="G12" s="1"/>
      <c r="H12" s="85"/>
      <c r="I12" s="85"/>
      <c r="J12" s="7"/>
      <c r="K12" s="2"/>
      <c r="L12" s="2"/>
      <c r="M12" s="85"/>
      <c r="N12" s="7"/>
      <c r="O12" s="2"/>
      <c r="P12" s="2"/>
    </row>
    <row r="13" spans="1:16" ht="16.5" customHeight="1">
      <c r="A13" s="3" t="s">
        <v>14</v>
      </c>
      <c r="B13" s="8"/>
      <c r="C13" s="8"/>
      <c r="D13" s="8"/>
      <c r="E13" s="8"/>
      <c r="F13" s="8"/>
      <c r="G13" s="8"/>
      <c r="H13" s="84"/>
      <c r="I13" s="84"/>
      <c r="J13" s="9"/>
      <c r="K13" s="10"/>
      <c r="L13" s="10"/>
      <c r="M13" s="84"/>
      <c r="N13" s="9"/>
      <c r="O13" s="10"/>
      <c r="P13" s="10"/>
    </row>
    <row r="14" spans="1:16" ht="16.5" customHeight="1">
      <c r="A14" s="8"/>
      <c r="B14" s="8"/>
      <c r="C14" s="8"/>
      <c r="D14" s="8"/>
      <c r="E14" s="8"/>
      <c r="F14" s="8"/>
      <c r="G14" s="8"/>
      <c r="H14" s="84"/>
      <c r="I14" s="84"/>
      <c r="J14" s="9"/>
      <c r="K14" s="10"/>
      <c r="L14" s="10"/>
      <c r="M14" s="84"/>
      <c r="N14" s="9"/>
      <c r="O14" s="10"/>
      <c r="P14" s="10"/>
    </row>
    <row r="15" spans="1:16" ht="16.5" customHeight="1">
      <c r="A15" s="3" t="s">
        <v>15</v>
      </c>
      <c r="B15" s="8"/>
      <c r="C15" s="8"/>
      <c r="D15" s="8"/>
      <c r="E15" s="8"/>
      <c r="F15" s="8"/>
      <c r="G15" s="8"/>
      <c r="H15" s="84"/>
      <c r="I15" s="84"/>
      <c r="J15" s="11"/>
      <c r="K15" s="10"/>
      <c r="L15" s="12"/>
      <c r="M15" s="84"/>
      <c r="N15" s="11"/>
      <c r="O15" s="10"/>
      <c r="P15" s="12"/>
    </row>
    <row r="16" spans="1:16" ht="16.5" customHeight="1">
      <c r="A16" s="1"/>
      <c r="B16" s="8"/>
      <c r="C16" s="8"/>
      <c r="D16" s="8"/>
      <c r="E16" s="8"/>
      <c r="F16" s="8"/>
      <c r="G16" s="8"/>
      <c r="H16" s="84"/>
      <c r="I16" s="84"/>
      <c r="J16" s="9"/>
      <c r="K16" s="10"/>
      <c r="L16" s="10"/>
      <c r="M16" s="84"/>
      <c r="N16" s="9"/>
      <c r="O16" s="10"/>
      <c r="P16" s="10"/>
    </row>
    <row r="17" spans="1:16" ht="16.5" customHeight="1">
      <c r="A17" s="8" t="s">
        <v>16</v>
      </c>
      <c r="B17" s="8"/>
      <c r="C17" s="8"/>
      <c r="D17" s="8"/>
      <c r="E17" s="8"/>
      <c r="F17" s="8"/>
      <c r="G17" s="8"/>
      <c r="H17" s="84"/>
      <c r="I17" s="84"/>
      <c r="J17" s="9">
        <v>480848201</v>
      </c>
      <c r="K17" s="10"/>
      <c r="L17" s="10">
        <v>127119551</v>
      </c>
      <c r="M17" s="10"/>
      <c r="N17" s="9">
        <v>472375727</v>
      </c>
      <c r="O17" s="84"/>
      <c r="P17" s="10">
        <v>114934578</v>
      </c>
    </row>
    <row r="18" spans="1:16" ht="16.5" customHeight="1">
      <c r="A18" s="8" t="s">
        <v>17</v>
      </c>
      <c r="B18" s="8"/>
      <c r="C18" s="8"/>
      <c r="D18" s="8"/>
      <c r="E18" s="8"/>
      <c r="F18" s="8"/>
      <c r="G18" s="8"/>
      <c r="H18" s="8"/>
      <c r="I18" s="84"/>
      <c r="J18" s="9"/>
      <c r="K18" s="10"/>
      <c r="L18" s="10"/>
      <c r="M18" s="10"/>
      <c r="N18" s="9"/>
      <c r="O18" s="84"/>
      <c r="P18" s="10"/>
    </row>
    <row r="19" spans="1:16" ht="16.5" customHeight="1">
      <c r="A19" s="8"/>
      <c r="B19" s="8" t="s">
        <v>18</v>
      </c>
      <c r="C19" s="8"/>
      <c r="D19" s="8"/>
      <c r="E19" s="8"/>
      <c r="F19" s="8"/>
      <c r="G19" s="8"/>
      <c r="H19" s="84">
        <v>8</v>
      </c>
      <c r="I19" s="84"/>
      <c r="J19" s="9">
        <v>97030452</v>
      </c>
      <c r="K19" s="10"/>
      <c r="L19" s="10">
        <v>149572705</v>
      </c>
      <c r="M19" s="10"/>
      <c r="N19" s="9">
        <v>97030452</v>
      </c>
      <c r="O19" s="84"/>
      <c r="P19" s="10">
        <v>149572705</v>
      </c>
    </row>
    <row r="20" spans="1:16" ht="16.5" customHeight="1">
      <c r="A20" s="8" t="s">
        <v>19</v>
      </c>
      <c r="B20" s="8"/>
      <c r="C20" s="8"/>
      <c r="D20" s="8"/>
      <c r="E20" s="8"/>
      <c r="F20" s="8"/>
      <c r="G20" s="8"/>
      <c r="H20" s="84">
        <v>9</v>
      </c>
      <c r="I20" s="84"/>
      <c r="J20" s="9">
        <v>643508113</v>
      </c>
      <c r="K20" s="10"/>
      <c r="L20" s="10">
        <v>424758256</v>
      </c>
      <c r="M20" s="10"/>
      <c r="N20" s="9">
        <v>588624289</v>
      </c>
      <c r="O20" s="84"/>
      <c r="P20" s="10">
        <v>411463278</v>
      </c>
    </row>
    <row r="21" spans="1:16" ht="16.5" customHeight="1">
      <c r="A21" s="8" t="s">
        <v>20</v>
      </c>
      <c r="B21" s="8"/>
      <c r="C21" s="8"/>
      <c r="D21" s="8"/>
      <c r="E21" s="8"/>
      <c r="F21" s="8"/>
      <c r="G21" s="8"/>
      <c r="H21" s="84"/>
      <c r="I21" s="84"/>
      <c r="J21" s="9">
        <v>5489836</v>
      </c>
      <c r="K21" s="10"/>
      <c r="L21" s="10">
        <v>5301554</v>
      </c>
      <c r="M21" s="10"/>
      <c r="N21" s="9">
        <v>5489836</v>
      </c>
      <c r="O21" s="84"/>
      <c r="P21" s="10">
        <v>5301554</v>
      </c>
    </row>
    <row r="22" spans="1:16" ht="16.5" customHeight="1">
      <c r="A22" s="8" t="s">
        <v>21</v>
      </c>
      <c r="B22" s="8"/>
      <c r="C22" s="8"/>
      <c r="D22" s="8"/>
      <c r="E22" s="8"/>
      <c r="F22" s="8"/>
      <c r="G22" s="8"/>
      <c r="H22" s="84">
        <v>21</v>
      </c>
      <c r="I22" s="84"/>
      <c r="J22" s="9">
        <v>0</v>
      </c>
      <c r="K22" s="10"/>
      <c r="L22" s="10">
        <v>0</v>
      </c>
      <c r="M22" s="10"/>
      <c r="N22" s="9">
        <v>71029203</v>
      </c>
      <c r="O22" s="84"/>
      <c r="P22" s="10">
        <v>54058203</v>
      </c>
    </row>
    <row r="23" spans="1:16" ht="16.5" customHeight="1">
      <c r="A23" s="8" t="s">
        <v>22</v>
      </c>
      <c r="B23" s="8"/>
      <c r="C23" s="8"/>
      <c r="D23" s="8"/>
      <c r="E23" s="8"/>
      <c r="F23" s="8"/>
      <c r="G23" s="8"/>
      <c r="H23" s="84"/>
      <c r="I23" s="84"/>
      <c r="J23" s="9">
        <v>2270358</v>
      </c>
      <c r="K23" s="10"/>
      <c r="L23" s="10">
        <v>2267675</v>
      </c>
      <c r="M23" s="10"/>
      <c r="N23" s="9">
        <v>2270358</v>
      </c>
      <c r="O23" s="84"/>
      <c r="P23" s="10">
        <v>2267675</v>
      </c>
    </row>
    <row r="24" spans="1:16" ht="16.5" customHeight="1">
      <c r="A24" s="8" t="s">
        <v>23</v>
      </c>
      <c r="B24" s="8"/>
      <c r="C24" s="8"/>
      <c r="D24" s="8"/>
      <c r="E24" s="8"/>
      <c r="F24" s="8"/>
      <c r="G24" s="8"/>
      <c r="H24" s="84">
        <v>10</v>
      </c>
      <c r="I24" s="84"/>
      <c r="J24" s="9">
        <v>95447149</v>
      </c>
      <c r="K24" s="10"/>
      <c r="L24" s="10">
        <v>103715855</v>
      </c>
      <c r="M24" s="10"/>
      <c r="N24" s="9">
        <v>95286854</v>
      </c>
      <c r="O24" s="84"/>
      <c r="P24" s="10">
        <v>103555560</v>
      </c>
    </row>
    <row r="25" spans="1:16" ht="16.5" customHeight="1">
      <c r="A25" s="8" t="s">
        <v>24</v>
      </c>
      <c r="B25" s="8"/>
      <c r="C25" s="8"/>
      <c r="D25" s="8"/>
      <c r="E25" s="8"/>
      <c r="F25" s="8"/>
      <c r="G25" s="8"/>
      <c r="H25" s="84"/>
      <c r="I25" s="84"/>
      <c r="J25" s="14">
        <v>16922263</v>
      </c>
      <c r="K25" s="10"/>
      <c r="L25" s="101">
        <v>12751326</v>
      </c>
      <c r="M25" s="10"/>
      <c r="N25" s="14">
        <v>11150978</v>
      </c>
      <c r="O25" s="84"/>
      <c r="P25" s="101">
        <v>7527980</v>
      </c>
    </row>
    <row r="26" spans="1:16" ht="16.5" customHeight="1">
      <c r="A26" s="8"/>
      <c r="B26" s="8"/>
      <c r="C26" s="8"/>
      <c r="D26" s="8"/>
      <c r="E26" s="8"/>
      <c r="F26" s="8"/>
      <c r="G26" s="8"/>
      <c r="H26" s="84"/>
      <c r="I26" s="84"/>
      <c r="J26" s="9"/>
      <c r="K26" s="10"/>
      <c r="L26" s="10"/>
      <c r="M26" s="10"/>
      <c r="N26" s="9"/>
      <c r="O26" s="84"/>
      <c r="P26" s="10"/>
    </row>
    <row r="27" spans="1:16" ht="16.5" customHeight="1">
      <c r="A27" s="15" t="s">
        <v>25</v>
      </c>
      <c r="B27" s="8"/>
      <c r="C27" s="8"/>
      <c r="D27" s="8"/>
      <c r="E27" s="8"/>
      <c r="F27" s="8"/>
      <c r="G27" s="8"/>
      <c r="H27" s="84"/>
      <c r="I27" s="84"/>
      <c r="J27" s="14">
        <f>SUM(J17:J26)</f>
        <v>1341516372</v>
      </c>
      <c r="K27" s="10"/>
      <c r="L27" s="101">
        <f>SUM(L17:L26)</f>
        <v>825486922</v>
      </c>
      <c r="M27" s="10"/>
      <c r="N27" s="14">
        <f>SUM(N17:N26)</f>
        <v>1343257697</v>
      </c>
      <c r="O27" s="84"/>
      <c r="P27" s="101">
        <f>SUM(P17:P26)</f>
        <v>848681533</v>
      </c>
    </row>
    <row r="28" spans="1:16" ht="16.5" customHeight="1">
      <c r="A28" s="8"/>
      <c r="B28" s="8"/>
      <c r="C28" s="8"/>
      <c r="D28" s="8"/>
      <c r="E28" s="8"/>
      <c r="F28" s="8"/>
      <c r="G28" s="8"/>
      <c r="H28" s="84"/>
      <c r="I28" s="84"/>
      <c r="J28" s="9"/>
      <c r="K28" s="10"/>
      <c r="L28" s="10"/>
      <c r="M28" s="10"/>
      <c r="N28" s="9"/>
      <c r="O28" s="84"/>
      <c r="P28" s="10"/>
    </row>
    <row r="29" spans="1:16" ht="16.5" customHeight="1">
      <c r="A29" s="15" t="s">
        <v>26</v>
      </c>
      <c r="B29" s="8"/>
      <c r="C29" s="8"/>
      <c r="D29" s="8"/>
      <c r="E29" s="8"/>
      <c r="F29" s="8"/>
      <c r="G29" s="8"/>
      <c r="H29" s="84"/>
      <c r="I29" s="84"/>
      <c r="J29" s="9"/>
      <c r="K29" s="10"/>
      <c r="L29" s="10"/>
      <c r="M29" s="10"/>
      <c r="N29" s="9"/>
      <c r="O29" s="84"/>
      <c r="P29" s="10"/>
    </row>
    <row r="30" spans="1:16" ht="16.5" customHeight="1">
      <c r="A30" s="1"/>
      <c r="B30" s="8"/>
      <c r="C30" s="8"/>
      <c r="D30" s="8"/>
      <c r="E30" s="8"/>
      <c r="F30" s="8"/>
      <c r="G30" s="8"/>
      <c r="H30" s="84"/>
      <c r="I30" s="84"/>
      <c r="J30" s="9"/>
      <c r="K30" s="10"/>
      <c r="L30" s="10"/>
      <c r="M30" s="10"/>
      <c r="N30" s="9"/>
      <c r="O30" s="84"/>
      <c r="P30" s="10"/>
    </row>
    <row r="31" spans="1:16" ht="16.5" customHeight="1">
      <c r="A31" s="87" t="s">
        <v>27</v>
      </c>
      <c r="B31" s="8"/>
      <c r="C31" s="8"/>
      <c r="D31" s="8"/>
      <c r="E31" s="8"/>
      <c r="F31" s="8"/>
      <c r="G31" s="8"/>
      <c r="H31" s="84"/>
      <c r="I31" s="84"/>
      <c r="J31" s="9">
        <v>83197200</v>
      </c>
      <c r="K31" s="10"/>
      <c r="L31" s="10">
        <v>80849700</v>
      </c>
      <c r="M31" s="10"/>
      <c r="N31" s="9">
        <v>83197200</v>
      </c>
      <c r="O31" s="84"/>
      <c r="P31" s="10">
        <v>80849700</v>
      </c>
    </row>
    <row r="32" spans="1:16" ht="16.5" customHeight="1">
      <c r="A32" s="87" t="s">
        <v>28</v>
      </c>
      <c r="B32" s="8"/>
      <c r="C32" s="8"/>
      <c r="D32" s="8"/>
      <c r="E32" s="8"/>
      <c r="F32" s="8"/>
      <c r="G32" s="8"/>
      <c r="H32" s="84"/>
      <c r="I32" s="84"/>
      <c r="J32" s="9">
        <v>6541090</v>
      </c>
      <c r="K32" s="10"/>
      <c r="L32" s="10">
        <v>9333900</v>
      </c>
      <c r="M32" s="10"/>
      <c r="N32" s="9">
        <v>6541090</v>
      </c>
      <c r="O32" s="84"/>
      <c r="P32" s="10">
        <v>9333900</v>
      </c>
    </row>
    <row r="33" spans="1:16" ht="16.5" customHeight="1">
      <c r="A33" s="87" t="s">
        <v>29</v>
      </c>
      <c r="B33" s="8"/>
      <c r="C33" s="8"/>
      <c r="D33" s="8"/>
      <c r="E33" s="8"/>
      <c r="F33" s="8"/>
      <c r="G33" s="8"/>
      <c r="H33" s="84">
        <v>11</v>
      </c>
      <c r="I33" s="84"/>
      <c r="J33" s="9">
        <v>0</v>
      </c>
      <c r="K33" s="10"/>
      <c r="L33" s="10">
        <v>0</v>
      </c>
      <c r="M33" s="10"/>
      <c r="N33" s="9">
        <v>11999600</v>
      </c>
      <c r="O33" s="84"/>
      <c r="P33" s="10">
        <v>11999600</v>
      </c>
    </row>
    <row r="34" spans="1:16" ht="16.5" customHeight="1">
      <c r="A34" s="87" t="s">
        <v>30</v>
      </c>
      <c r="B34" s="8"/>
      <c r="C34" s="8"/>
      <c r="D34" s="8"/>
      <c r="E34" s="8"/>
      <c r="F34" s="8"/>
      <c r="G34" s="8"/>
      <c r="H34" s="84">
        <v>12</v>
      </c>
      <c r="I34" s="84"/>
      <c r="J34" s="9">
        <v>156495533</v>
      </c>
      <c r="K34" s="10"/>
      <c r="L34" s="10">
        <v>137990459</v>
      </c>
      <c r="M34" s="10"/>
      <c r="N34" s="9">
        <v>155858435</v>
      </c>
      <c r="O34" s="84"/>
      <c r="P34" s="10">
        <v>137133785</v>
      </c>
    </row>
    <row r="35" spans="1:16" ht="16.5" customHeight="1">
      <c r="A35" s="87" t="s">
        <v>31</v>
      </c>
      <c r="B35" s="8"/>
      <c r="C35" s="8"/>
      <c r="D35" s="8"/>
      <c r="E35" s="8"/>
      <c r="F35" s="8"/>
      <c r="G35" s="8"/>
      <c r="H35" s="84">
        <v>13</v>
      </c>
      <c r="I35" s="84"/>
      <c r="J35" s="9">
        <v>15202873</v>
      </c>
      <c r="K35" s="10"/>
      <c r="L35" s="10">
        <v>8720818</v>
      </c>
      <c r="M35" s="10"/>
      <c r="N35" s="9">
        <v>15202873</v>
      </c>
      <c r="O35" s="84"/>
      <c r="P35" s="10">
        <v>8720818</v>
      </c>
    </row>
    <row r="36" spans="1:16" ht="16.5" customHeight="1">
      <c r="A36" s="87" t="s">
        <v>32</v>
      </c>
      <c r="B36" s="8"/>
      <c r="C36" s="8"/>
      <c r="D36" s="8"/>
      <c r="E36" s="8"/>
      <c r="F36" s="8"/>
      <c r="G36" s="8"/>
      <c r="H36" s="84">
        <v>12</v>
      </c>
      <c r="I36" s="84"/>
      <c r="J36" s="9">
        <v>2867496</v>
      </c>
      <c r="K36" s="10"/>
      <c r="L36" s="10">
        <v>2784010</v>
      </c>
      <c r="M36" s="10"/>
      <c r="N36" s="9">
        <v>2860926</v>
      </c>
      <c r="O36" s="84"/>
      <c r="P36" s="10">
        <v>2778858</v>
      </c>
    </row>
    <row r="37" spans="1:16" ht="16.5" customHeight="1">
      <c r="A37" s="87" t="s">
        <v>33</v>
      </c>
      <c r="B37" s="8"/>
      <c r="C37" s="8"/>
      <c r="D37" s="8"/>
      <c r="E37" s="8"/>
      <c r="F37" s="8"/>
      <c r="G37" s="8"/>
      <c r="H37" s="84"/>
      <c r="I37" s="84"/>
      <c r="J37" s="9">
        <v>17388004</v>
      </c>
      <c r="K37" s="10"/>
      <c r="L37" s="10">
        <v>11281383</v>
      </c>
      <c r="M37" s="10"/>
      <c r="N37" s="9">
        <v>10325610</v>
      </c>
      <c r="O37" s="84"/>
      <c r="P37" s="10">
        <v>11186077</v>
      </c>
    </row>
    <row r="38" spans="1:16" ht="16.5" customHeight="1">
      <c r="A38" s="8" t="s">
        <v>34</v>
      </c>
      <c r="B38" s="8"/>
      <c r="C38" s="8"/>
      <c r="D38" s="8"/>
      <c r="E38" s="8"/>
      <c r="F38" s="8"/>
      <c r="G38" s="8"/>
      <c r="H38" s="84">
        <v>0</v>
      </c>
      <c r="I38" s="84"/>
      <c r="J38" s="14">
        <v>1831659</v>
      </c>
      <c r="K38" s="10"/>
      <c r="L38" s="101">
        <v>2158159</v>
      </c>
      <c r="M38" s="10"/>
      <c r="N38" s="14">
        <v>1831659</v>
      </c>
      <c r="O38" s="84"/>
      <c r="P38" s="101">
        <v>1958159</v>
      </c>
    </row>
    <row r="39" spans="1:16" ht="16.5" customHeight="1">
      <c r="A39" s="8"/>
      <c r="B39" s="8"/>
      <c r="C39" s="8"/>
      <c r="D39" s="8"/>
      <c r="E39" s="8"/>
      <c r="F39" s="8"/>
      <c r="G39" s="8"/>
      <c r="H39" s="84"/>
      <c r="I39" s="84"/>
      <c r="J39" s="9"/>
      <c r="K39" s="10"/>
      <c r="L39" s="10"/>
      <c r="M39" s="10"/>
      <c r="N39" s="9"/>
      <c r="O39" s="84"/>
      <c r="P39" s="10"/>
    </row>
    <row r="40" spans="1:16" ht="16.5" customHeight="1">
      <c r="A40" s="15" t="s">
        <v>35</v>
      </c>
      <c r="B40" s="8"/>
      <c r="C40" s="8"/>
      <c r="D40" s="8"/>
      <c r="E40" s="8"/>
      <c r="F40" s="8"/>
      <c r="G40" s="8"/>
      <c r="H40" s="84"/>
      <c r="I40" s="84"/>
      <c r="J40" s="14">
        <f>SUM(J31:J39)</f>
        <v>283523855</v>
      </c>
      <c r="K40" s="10"/>
      <c r="L40" s="101">
        <f>SUM(L31:L39)</f>
        <v>253118429</v>
      </c>
      <c r="M40" s="10"/>
      <c r="N40" s="14">
        <f>SUM(N31:N39)</f>
        <v>287817393</v>
      </c>
      <c r="O40" s="84"/>
      <c r="P40" s="101">
        <f>SUM(P31:P39)</f>
        <v>263960897</v>
      </c>
    </row>
    <row r="41" spans="1:16" ht="16.5" customHeight="1">
      <c r="A41" s="8"/>
      <c r="B41" s="8"/>
      <c r="C41" s="8"/>
      <c r="D41" s="8"/>
      <c r="E41" s="8"/>
      <c r="F41" s="8"/>
      <c r="G41" s="8"/>
      <c r="H41" s="84"/>
      <c r="I41" s="84"/>
      <c r="J41" s="9"/>
      <c r="K41" s="10"/>
      <c r="L41" s="10"/>
      <c r="M41" s="10"/>
      <c r="N41" s="9"/>
      <c r="O41" s="84"/>
      <c r="P41" s="10"/>
    </row>
    <row r="42" spans="1:16" ht="16.5" customHeight="1">
      <c r="A42" s="1" t="s">
        <v>36</v>
      </c>
      <c r="B42" s="8"/>
      <c r="C42" s="8"/>
      <c r="D42" s="8"/>
      <c r="E42" s="8"/>
      <c r="F42" s="8"/>
      <c r="G42" s="8"/>
      <c r="H42" s="84"/>
      <c r="I42" s="84"/>
      <c r="J42" s="102">
        <f>SUM(J27+J40)</f>
        <v>1625040227</v>
      </c>
      <c r="K42" s="10"/>
      <c r="L42" s="16">
        <f>SUM(L27+L40)</f>
        <v>1078605351</v>
      </c>
      <c r="M42" s="10"/>
      <c r="N42" s="102">
        <f>SUM(N27+N40)</f>
        <v>1631075090</v>
      </c>
      <c r="O42" s="84"/>
      <c r="P42" s="16">
        <f>SUM(P27+P40)</f>
        <v>1112642430</v>
      </c>
    </row>
    <row r="43" spans="1:16" ht="16.5" customHeight="1">
      <c r="A43" s="1"/>
      <c r="B43" s="8"/>
      <c r="C43" s="8"/>
      <c r="D43" s="8"/>
      <c r="E43" s="8"/>
      <c r="F43" s="8"/>
      <c r="G43" s="8"/>
      <c r="H43" s="84"/>
      <c r="I43" s="84"/>
      <c r="J43" s="10"/>
      <c r="K43" s="10"/>
      <c r="L43" s="10"/>
      <c r="M43" s="10"/>
      <c r="N43" s="10"/>
      <c r="O43" s="84"/>
      <c r="P43" s="10"/>
    </row>
    <row r="44" spans="1:16" ht="16.5" customHeight="1">
      <c r="A44" s="1"/>
      <c r="B44" s="8"/>
      <c r="C44" s="8"/>
      <c r="D44" s="8"/>
      <c r="E44" s="8"/>
      <c r="F44" s="8"/>
      <c r="G44" s="8"/>
      <c r="H44" s="84"/>
      <c r="I44" s="84"/>
      <c r="J44" s="10"/>
      <c r="K44" s="10"/>
      <c r="L44" s="10"/>
      <c r="M44" s="10"/>
      <c r="N44" s="10"/>
      <c r="O44" s="84"/>
      <c r="P44" s="10"/>
    </row>
    <row r="45" spans="1:16" ht="16.5" customHeight="1">
      <c r="A45" s="1"/>
      <c r="B45" s="8"/>
      <c r="C45" s="8"/>
      <c r="D45" s="8"/>
      <c r="E45" s="8"/>
      <c r="F45" s="8"/>
      <c r="G45" s="8"/>
      <c r="H45" s="84"/>
      <c r="I45" s="84"/>
      <c r="J45" s="10"/>
      <c r="K45" s="10"/>
      <c r="L45" s="10"/>
      <c r="M45" s="10"/>
      <c r="N45" s="10"/>
      <c r="O45" s="84"/>
      <c r="P45" s="10"/>
    </row>
    <row r="46" spans="1:16" ht="16.5" customHeight="1">
      <c r="A46" s="1"/>
      <c r="B46" s="8"/>
      <c r="C46" s="8"/>
      <c r="D46" s="8"/>
      <c r="E46" s="8"/>
      <c r="F46" s="8"/>
      <c r="G46" s="8"/>
      <c r="H46" s="84"/>
      <c r="I46" s="84"/>
      <c r="J46" s="10"/>
      <c r="K46" s="10"/>
      <c r="L46" s="10"/>
      <c r="M46" s="10"/>
      <c r="N46" s="10"/>
      <c r="O46" s="84"/>
      <c r="P46" s="10"/>
    </row>
    <row r="47" spans="1:16" ht="12.75" customHeight="1">
      <c r="A47" s="1"/>
      <c r="B47" s="8"/>
      <c r="C47" s="8"/>
      <c r="D47" s="8"/>
      <c r="E47" s="8"/>
      <c r="F47" s="8"/>
      <c r="G47" s="8"/>
      <c r="H47" s="84"/>
      <c r="I47" s="84"/>
      <c r="J47" s="10"/>
      <c r="K47" s="10"/>
      <c r="L47" s="10"/>
      <c r="M47" s="10"/>
      <c r="N47" s="10"/>
      <c r="O47" s="84"/>
      <c r="P47" s="10"/>
    </row>
    <row r="48" spans="1:16" ht="16.5" customHeight="1">
      <c r="A48" s="90" t="s">
        <v>37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</row>
    <row r="49" spans="1:16" ht="16.5" customHeight="1">
      <c r="A49" s="84"/>
      <c r="B49" s="84"/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</row>
    <row r="50" spans="1:16" ht="16.5" customHeight="1">
      <c r="A50" s="88"/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</row>
    <row r="51" spans="1:16" ht="12" customHeight="1">
      <c r="A51" s="87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</row>
    <row r="52" spans="1:16" ht="21.95" customHeight="1">
      <c r="A52" s="103" t="s">
        <v>38</v>
      </c>
      <c r="B52" s="104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5"/>
      <c r="O52" s="105"/>
      <c r="P52" s="105"/>
    </row>
    <row r="53" spans="1:16" ht="16.5" customHeight="1">
      <c r="A53" s="1" t="str">
        <f>A1</f>
        <v xml:space="preserve">PROEN Corp Public Company Limited </v>
      </c>
      <c r="B53" s="1"/>
      <c r="C53" s="1"/>
      <c r="D53" s="1"/>
      <c r="E53" s="1"/>
      <c r="F53" s="1"/>
      <c r="G53" s="1"/>
      <c r="H53" s="85"/>
      <c r="I53" s="85"/>
      <c r="J53" s="85"/>
      <c r="K53" s="85"/>
      <c r="L53" s="85"/>
      <c r="M53" s="85"/>
      <c r="N53" s="2"/>
      <c r="O53" s="2"/>
      <c r="P53" s="2"/>
    </row>
    <row r="54" spans="1:16" ht="16.5" customHeight="1">
      <c r="A54" s="15" t="s">
        <v>39</v>
      </c>
      <c r="B54" s="1"/>
      <c r="C54" s="1"/>
      <c r="D54" s="1"/>
      <c r="E54" s="1"/>
      <c r="F54" s="1"/>
      <c r="G54" s="1"/>
      <c r="H54" s="85"/>
      <c r="I54" s="85"/>
      <c r="J54" s="85"/>
      <c r="K54" s="85"/>
      <c r="L54" s="85"/>
      <c r="M54" s="85"/>
      <c r="N54" s="2"/>
      <c r="O54" s="2"/>
      <c r="P54" s="2"/>
    </row>
    <row r="55" spans="1:16" ht="16.5" customHeight="1">
      <c r="A55" s="106" t="str">
        <f>A3</f>
        <v>As at 30 June 2022</v>
      </c>
      <c r="B55" s="95"/>
      <c r="C55" s="95"/>
      <c r="D55" s="95"/>
      <c r="E55" s="95"/>
      <c r="F55" s="95"/>
      <c r="G55" s="95"/>
      <c r="H55" s="96"/>
      <c r="I55" s="96"/>
      <c r="J55" s="96"/>
      <c r="K55" s="96"/>
      <c r="L55" s="96"/>
      <c r="M55" s="96"/>
      <c r="N55" s="97"/>
      <c r="O55" s="97"/>
      <c r="P55" s="97"/>
    </row>
    <row r="56" spans="1:16" ht="16.5" customHeight="1">
      <c r="A56" s="17"/>
      <c r="B56" s="1"/>
      <c r="C56" s="1"/>
      <c r="D56" s="1"/>
      <c r="E56" s="1"/>
      <c r="F56" s="1"/>
      <c r="G56" s="1"/>
      <c r="H56" s="85"/>
      <c r="I56" s="85"/>
      <c r="J56" s="85"/>
      <c r="K56" s="85"/>
      <c r="L56" s="85"/>
      <c r="M56" s="85"/>
      <c r="N56" s="2"/>
      <c r="O56" s="2"/>
      <c r="P56" s="2"/>
    </row>
    <row r="57" spans="1:16" ht="16.5" customHeight="1">
      <c r="A57" s="1"/>
      <c r="B57" s="1"/>
      <c r="C57" s="1"/>
      <c r="D57" s="1"/>
      <c r="E57" s="1"/>
      <c r="F57" s="1"/>
      <c r="G57" s="1"/>
      <c r="H57" s="85"/>
      <c r="I57" s="85"/>
      <c r="J57" s="85"/>
      <c r="K57" s="85"/>
      <c r="L57" s="85"/>
      <c r="M57" s="85"/>
      <c r="N57" s="2"/>
      <c r="O57" s="2"/>
      <c r="P57" s="2"/>
    </row>
    <row r="58" spans="1:16" ht="16.5" customHeight="1">
      <c r="A58" s="1"/>
      <c r="B58" s="1"/>
      <c r="C58" s="1"/>
      <c r="D58" s="1"/>
      <c r="E58" s="1"/>
      <c r="F58" s="1"/>
      <c r="G58" s="1"/>
      <c r="H58" s="85"/>
      <c r="I58" s="85"/>
      <c r="J58" s="91" t="s">
        <v>3</v>
      </c>
      <c r="K58" s="89"/>
      <c r="L58" s="89"/>
      <c r="M58" s="85"/>
      <c r="N58" s="92" t="s">
        <v>4</v>
      </c>
      <c r="O58" s="89"/>
      <c r="P58" s="89"/>
    </row>
    <row r="59" spans="1:16" ht="16.5" customHeight="1">
      <c r="A59" s="1"/>
      <c r="B59" s="1"/>
      <c r="C59" s="1"/>
      <c r="D59" s="1"/>
      <c r="E59" s="1"/>
      <c r="F59" s="1"/>
      <c r="G59" s="1"/>
      <c r="H59" s="85"/>
      <c r="I59" s="85"/>
      <c r="J59" s="98" t="s">
        <v>5</v>
      </c>
      <c r="K59" s="99"/>
      <c r="L59" s="99"/>
      <c r="M59" s="4"/>
      <c r="N59" s="98" t="s">
        <v>5</v>
      </c>
      <c r="O59" s="99"/>
      <c r="P59" s="99"/>
    </row>
    <row r="60" spans="1:16" ht="16.5" customHeight="1">
      <c r="A60" s="1"/>
      <c r="B60" s="1"/>
      <c r="C60" s="1"/>
      <c r="D60" s="1"/>
      <c r="E60" s="1"/>
      <c r="F60" s="1"/>
      <c r="G60" s="1"/>
      <c r="H60" s="85"/>
      <c r="I60" s="85"/>
      <c r="J60" s="5" t="s">
        <v>6</v>
      </c>
      <c r="K60" s="5"/>
      <c r="L60" s="5" t="s">
        <v>7</v>
      </c>
      <c r="M60" s="2"/>
      <c r="N60" s="5" t="s">
        <v>6</v>
      </c>
      <c r="O60" s="5"/>
      <c r="P60" s="5" t="s">
        <v>7</v>
      </c>
    </row>
    <row r="61" spans="1:16" ht="16.5" customHeight="1">
      <c r="A61" s="1"/>
      <c r="B61" s="1"/>
      <c r="C61" s="1"/>
      <c r="D61" s="1"/>
      <c r="E61" s="1"/>
      <c r="F61" s="1"/>
      <c r="G61" s="1"/>
      <c r="H61" s="85"/>
      <c r="I61" s="85"/>
      <c r="J61" s="6" t="s">
        <v>8</v>
      </c>
      <c r="K61" s="2"/>
      <c r="L61" s="6" t="s">
        <v>9</v>
      </c>
      <c r="M61" s="5"/>
      <c r="N61" s="6" t="s">
        <v>8</v>
      </c>
      <c r="O61" s="2"/>
      <c r="P61" s="6" t="s">
        <v>9</v>
      </c>
    </row>
    <row r="62" spans="1:16" ht="16.5" customHeight="1">
      <c r="A62" s="1"/>
      <c r="B62" s="1"/>
      <c r="C62" s="1"/>
      <c r="D62" s="1"/>
      <c r="E62" s="1"/>
      <c r="F62" s="1"/>
      <c r="G62" s="1"/>
      <c r="H62" s="85"/>
      <c r="I62" s="85"/>
      <c r="J62" s="6" t="s">
        <v>10</v>
      </c>
      <c r="K62" s="2"/>
      <c r="L62" s="6" t="s">
        <v>11</v>
      </c>
      <c r="M62" s="5"/>
      <c r="N62" s="6" t="s">
        <v>10</v>
      </c>
      <c r="O62" s="2"/>
      <c r="P62" s="6" t="s">
        <v>11</v>
      </c>
    </row>
    <row r="63" spans="1:16" ht="16.5" customHeight="1">
      <c r="A63" s="1"/>
      <c r="B63" s="1"/>
      <c r="C63" s="1"/>
      <c r="D63" s="1"/>
      <c r="E63" s="1"/>
      <c r="F63" s="1"/>
      <c r="G63" s="1"/>
      <c r="H63" s="96" t="s">
        <v>12</v>
      </c>
      <c r="I63" s="85"/>
      <c r="J63" s="100" t="s">
        <v>13</v>
      </c>
      <c r="K63" s="5"/>
      <c r="L63" s="100" t="s">
        <v>13</v>
      </c>
      <c r="M63" s="5"/>
      <c r="N63" s="100" t="s">
        <v>13</v>
      </c>
      <c r="O63" s="5"/>
      <c r="P63" s="100" t="s">
        <v>13</v>
      </c>
    </row>
    <row r="64" spans="1:16" ht="16.5" customHeight="1">
      <c r="A64" s="1"/>
      <c r="B64" s="1"/>
      <c r="C64" s="1"/>
      <c r="D64" s="1"/>
      <c r="E64" s="1"/>
      <c r="F64" s="1"/>
      <c r="G64" s="1"/>
      <c r="H64" s="85"/>
      <c r="I64" s="85"/>
      <c r="J64" s="7"/>
      <c r="K64" s="2"/>
      <c r="L64" s="2"/>
      <c r="M64" s="85"/>
      <c r="N64" s="7"/>
      <c r="O64" s="2"/>
      <c r="P64" s="2"/>
    </row>
    <row r="65" spans="1:16" ht="16.5" customHeight="1">
      <c r="A65" s="17" t="s">
        <v>40</v>
      </c>
      <c r="B65" s="8"/>
      <c r="C65" s="8"/>
      <c r="D65" s="8"/>
      <c r="E65" s="8"/>
      <c r="F65" s="8"/>
      <c r="G65" s="8"/>
      <c r="H65" s="84"/>
      <c r="I65" s="84"/>
      <c r="J65" s="18"/>
      <c r="K65" s="84"/>
      <c r="L65" s="84"/>
      <c r="M65" s="84"/>
      <c r="N65" s="9"/>
      <c r="O65" s="10"/>
      <c r="P65" s="10"/>
    </row>
    <row r="66" spans="1:16" ht="16.5" customHeight="1">
      <c r="A66" s="8"/>
      <c r="B66" s="8"/>
      <c r="C66" s="8"/>
      <c r="D66" s="8"/>
      <c r="E66" s="8"/>
      <c r="F66" s="8"/>
      <c r="G66" s="8"/>
      <c r="H66" s="84"/>
      <c r="I66" s="84"/>
      <c r="J66" s="18"/>
      <c r="K66" s="84"/>
      <c r="L66" s="84"/>
      <c r="M66" s="84"/>
      <c r="N66" s="9"/>
      <c r="O66" s="10"/>
      <c r="P66" s="10"/>
    </row>
    <row r="67" spans="1:16" ht="16.5" customHeight="1">
      <c r="A67" s="1" t="s">
        <v>41</v>
      </c>
      <c r="B67" s="8"/>
      <c r="C67" s="8"/>
      <c r="D67" s="8"/>
      <c r="E67" s="8"/>
      <c r="F67" s="8"/>
      <c r="G67" s="8"/>
      <c r="H67" s="84"/>
      <c r="I67" s="84"/>
      <c r="J67" s="19"/>
      <c r="K67" s="20"/>
      <c r="L67" s="20"/>
      <c r="M67" s="84"/>
      <c r="N67" s="9"/>
      <c r="O67" s="10"/>
      <c r="P67" s="10"/>
    </row>
    <row r="68" spans="1:16" ht="16.5" customHeight="1">
      <c r="A68" s="8"/>
      <c r="B68" s="8"/>
      <c r="C68" s="8"/>
      <c r="D68" s="8"/>
      <c r="E68" s="8"/>
      <c r="F68" s="8"/>
      <c r="G68" s="8"/>
      <c r="H68" s="84"/>
      <c r="I68" s="84"/>
      <c r="J68" s="21"/>
      <c r="K68" s="84"/>
      <c r="L68" s="22"/>
      <c r="M68" s="84"/>
      <c r="N68" s="9"/>
      <c r="O68" s="10"/>
      <c r="P68" s="10"/>
    </row>
    <row r="69" spans="1:16" ht="16.5" customHeight="1">
      <c r="A69" s="88" t="s">
        <v>42</v>
      </c>
      <c r="B69" s="89"/>
      <c r="C69" s="89"/>
      <c r="D69" s="89"/>
      <c r="E69" s="89"/>
      <c r="F69" s="89"/>
      <c r="G69" s="89"/>
      <c r="H69" s="84"/>
      <c r="I69" s="84"/>
      <c r="J69" s="23"/>
      <c r="K69" s="8"/>
      <c r="L69" s="8"/>
      <c r="M69" s="8"/>
      <c r="N69" s="23"/>
      <c r="O69" s="8"/>
      <c r="P69" s="8"/>
    </row>
    <row r="70" spans="1:16" ht="16.5" customHeight="1">
      <c r="A70" s="8"/>
      <c r="B70" s="8" t="s">
        <v>43</v>
      </c>
      <c r="C70" s="8"/>
      <c r="D70" s="8"/>
      <c r="E70" s="8"/>
      <c r="F70" s="8"/>
      <c r="G70" s="8"/>
      <c r="H70" s="84">
        <v>14</v>
      </c>
      <c r="I70" s="84"/>
      <c r="J70" s="9">
        <v>60344743</v>
      </c>
      <c r="K70" s="10"/>
      <c r="L70" s="10">
        <v>88933371</v>
      </c>
      <c r="M70" s="10"/>
      <c r="N70" s="9">
        <v>58348894</v>
      </c>
      <c r="O70" s="84"/>
      <c r="P70" s="10">
        <v>85930664</v>
      </c>
    </row>
    <row r="71" spans="1:16" ht="16.5" customHeight="1">
      <c r="A71" s="88" t="s">
        <v>44</v>
      </c>
      <c r="B71" s="89"/>
      <c r="C71" s="89"/>
      <c r="D71" s="89"/>
      <c r="E71" s="89"/>
      <c r="F71" s="89"/>
      <c r="G71" s="89"/>
      <c r="H71" s="84">
        <v>16</v>
      </c>
      <c r="I71" s="84"/>
      <c r="J71" s="9">
        <v>523975820</v>
      </c>
      <c r="K71" s="10"/>
      <c r="L71" s="10">
        <v>448670517</v>
      </c>
      <c r="M71" s="10"/>
      <c r="N71" s="9">
        <v>501896382</v>
      </c>
      <c r="O71" s="84"/>
      <c r="P71" s="10">
        <v>449274820</v>
      </c>
    </row>
    <row r="72" spans="1:16" ht="16.5" customHeight="1">
      <c r="A72" s="87" t="s">
        <v>45</v>
      </c>
      <c r="B72" s="8"/>
      <c r="C72" s="8"/>
      <c r="D72" s="8"/>
      <c r="E72" s="8"/>
      <c r="F72" s="8"/>
      <c r="G72" s="8"/>
      <c r="H72" s="84">
        <v>14</v>
      </c>
      <c r="I72" s="84"/>
      <c r="J72" s="9">
        <v>17482380</v>
      </c>
      <c r="K72" s="10"/>
      <c r="L72" s="10">
        <v>19303920</v>
      </c>
      <c r="M72" s="10"/>
      <c r="N72" s="9">
        <v>15586542</v>
      </c>
      <c r="O72" s="84"/>
      <c r="P72" s="10">
        <v>18203630</v>
      </c>
    </row>
    <row r="73" spans="1:16" ht="16.5" customHeight="1">
      <c r="A73" s="8" t="s">
        <v>46</v>
      </c>
      <c r="B73" s="8"/>
      <c r="C73" s="8"/>
      <c r="D73" s="8"/>
      <c r="E73" s="8"/>
      <c r="F73" s="8"/>
      <c r="G73" s="8"/>
      <c r="H73" s="84">
        <v>15</v>
      </c>
      <c r="I73" s="84"/>
      <c r="J73" s="9">
        <v>11970011</v>
      </c>
      <c r="K73" s="10"/>
      <c r="L73" s="10">
        <v>17435864</v>
      </c>
      <c r="M73" s="10"/>
      <c r="N73" s="9">
        <v>11970011</v>
      </c>
      <c r="O73" s="84"/>
      <c r="P73" s="10">
        <v>17400129</v>
      </c>
    </row>
    <row r="74" spans="1:16" ht="16.5" customHeight="1">
      <c r="A74" s="8" t="s">
        <v>47</v>
      </c>
      <c r="B74" s="8"/>
      <c r="C74" s="1"/>
      <c r="D74" s="8"/>
      <c r="E74" s="8"/>
      <c r="F74" s="8"/>
      <c r="G74" s="8"/>
      <c r="H74" s="84"/>
      <c r="I74" s="84"/>
      <c r="J74" s="14">
        <v>7072284</v>
      </c>
      <c r="K74" s="10"/>
      <c r="L74" s="101">
        <v>6970549</v>
      </c>
      <c r="M74" s="10"/>
      <c r="N74" s="14">
        <v>5729041</v>
      </c>
      <c r="O74" s="84"/>
      <c r="P74" s="101">
        <v>5380188</v>
      </c>
    </row>
    <row r="75" spans="1:16" ht="16.5" customHeight="1">
      <c r="A75" s="8"/>
      <c r="B75" s="8"/>
      <c r="C75" s="8"/>
      <c r="D75" s="8"/>
      <c r="E75" s="8"/>
      <c r="F75" s="8"/>
      <c r="G75" s="8"/>
      <c r="H75" s="84"/>
      <c r="I75" s="84"/>
      <c r="J75" s="9"/>
      <c r="K75" s="10"/>
      <c r="L75" s="10"/>
      <c r="M75" s="10"/>
      <c r="N75" s="9"/>
      <c r="O75" s="84"/>
      <c r="P75" s="10"/>
    </row>
    <row r="76" spans="1:16" ht="16.5" customHeight="1">
      <c r="A76" s="15" t="s">
        <v>48</v>
      </c>
      <c r="B76" s="8"/>
      <c r="C76" s="8"/>
      <c r="D76" s="8"/>
      <c r="E76" s="8"/>
      <c r="F76" s="8"/>
      <c r="G76" s="8"/>
      <c r="H76" s="84"/>
      <c r="I76" s="84"/>
      <c r="J76" s="14">
        <f>SUM(J70:J75)</f>
        <v>620845238</v>
      </c>
      <c r="K76" s="10"/>
      <c r="L76" s="101">
        <f>SUM(L70:L75)</f>
        <v>581314221</v>
      </c>
      <c r="M76" s="10"/>
      <c r="N76" s="14">
        <f>SUM(N70:N75)</f>
        <v>593530870</v>
      </c>
      <c r="O76" s="84"/>
      <c r="P76" s="101">
        <f>SUM(P70:P75)</f>
        <v>576189431</v>
      </c>
    </row>
    <row r="77" spans="1:16" ht="16.5" customHeight="1">
      <c r="A77" s="8"/>
      <c r="B77" s="8"/>
      <c r="C77" s="8"/>
      <c r="D77" s="8"/>
      <c r="E77" s="8"/>
      <c r="F77" s="8"/>
      <c r="G77" s="8"/>
      <c r="H77" s="84"/>
      <c r="I77" s="84"/>
      <c r="J77" s="9"/>
      <c r="K77" s="10"/>
      <c r="L77" s="10"/>
      <c r="M77" s="10"/>
      <c r="N77" s="9"/>
      <c r="O77" s="84"/>
      <c r="P77" s="10"/>
    </row>
    <row r="78" spans="1:16" ht="16.5" customHeight="1">
      <c r="A78" s="1" t="s">
        <v>49</v>
      </c>
      <c r="B78" s="8"/>
      <c r="C78" s="8"/>
      <c r="D78" s="8"/>
      <c r="E78" s="8"/>
      <c r="F78" s="8"/>
      <c r="G78" s="8"/>
      <c r="H78" s="84"/>
      <c r="I78" s="8"/>
      <c r="J78" s="9"/>
      <c r="K78" s="10"/>
      <c r="L78" s="10"/>
      <c r="M78" s="10"/>
      <c r="N78" s="9"/>
      <c r="O78" s="8"/>
      <c r="P78" s="10"/>
    </row>
    <row r="79" spans="1:16" ht="16.5" customHeight="1">
      <c r="A79" s="8"/>
      <c r="B79" s="8"/>
      <c r="C79" s="8"/>
      <c r="D79" s="8"/>
      <c r="E79" s="8"/>
      <c r="F79" s="8"/>
      <c r="G79" s="8"/>
      <c r="H79" s="84"/>
      <c r="I79" s="84"/>
      <c r="J79" s="9"/>
      <c r="K79" s="10"/>
      <c r="L79" s="10"/>
      <c r="M79" s="10"/>
      <c r="N79" s="9"/>
      <c r="O79" s="84"/>
      <c r="P79" s="10"/>
    </row>
    <row r="80" spans="1:16" ht="16.5" customHeight="1">
      <c r="A80" s="8" t="s">
        <v>50</v>
      </c>
      <c r="B80" s="8"/>
      <c r="C80" s="8"/>
      <c r="D80" s="8"/>
      <c r="E80" s="8"/>
      <c r="F80" s="8"/>
      <c r="G80" s="8"/>
      <c r="H80" s="84">
        <v>14</v>
      </c>
      <c r="I80" s="8"/>
      <c r="J80" s="9">
        <v>39543629</v>
      </c>
      <c r="K80" s="10"/>
      <c r="L80" s="10">
        <v>42081949</v>
      </c>
      <c r="M80" s="10"/>
      <c r="N80" s="9">
        <v>36323530</v>
      </c>
      <c r="O80" s="84"/>
      <c r="P80" s="10">
        <v>37782239</v>
      </c>
    </row>
    <row r="81" spans="1:16" ht="16.5" customHeight="1">
      <c r="A81" s="8" t="s">
        <v>51</v>
      </c>
      <c r="B81" s="8"/>
      <c r="C81" s="8"/>
      <c r="D81" s="8"/>
      <c r="E81" s="8"/>
      <c r="F81" s="8"/>
      <c r="G81" s="8"/>
      <c r="H81" s="84">
        <v>14</v>
      </c>
      <c r="I81" s="8"/>
      <c r="J81" s="9">
        <v>492891205</v>
      </c>
      <c r="K81" s="10"/>
      <c r="L81" s="10">
        <v>0</v>
      </c>
      <c r="M81" s="10"/>
      <c r="N81" s="9">
        <v>492891205</v>
      </c>
      <c r="O81" s="84"/>
      <c r="P81" s="10">
        <v>0</v>
      </c>
    </row>
    <row r="82" spans="1:16" ht="16.5" customHeight="1">
      <c r="A82" s="8" t="s">
        <v>52</v>
      </c>
      <c r="B82" s="8"/>
      <c r="C82" s="8"/>
      <c r="D82" s="8"/>
      <c r="E82" s="8"/>
      <c r="F82" s="8"/>
      <c r="G82" s="8"/>
      <c r="H82" s="84">
        <v>15</v>
      </c>
      <c r="I82" s="84"/>
      <c r="J82" s="9">
        <v>16209079</v>
      </c>
      <c r="K82" s="10"/>
      <c r="L82" s="10">
        <v>12134604</v>
      </c>
      <c r="M82" s="10"/>
      <c r="N82" s="9">
        <v>16209079</v>
      </c>
      <c r="O82" s="8"/>
      <c r="P82" s="10">
        <v>12134604</v>
      </c>
    </row>
    <row r="83" spans="1:16" ht="16.5" customHeight="1">
      <c r="A83" s="8" t="s">
        <v>53</v>
      </c>
      <c r="B83" s="8"/>
      <c r="C83" s="8"/>
      <c r="D83" s="8"/>
      <c r="E83" s="8"/>
      <c r="F83" s="8"/>
      <c r="G83" s="8"/>
      <c r="H83" s="84"/>
      <c r="I83" s="8"/>
      <c r="J83" s="9">
        <v>15248788</v>
      </c>
      <c r="K83" s="10"/>
      <c r="L83" s="10">
        <v>14669493</v>
      </c>
      <c r="M83" s="10"/>
      <c r="N83" s="9">
        <v>15056763</v>
      </c>
      <c r="O83" s="8"/>
      <c r="P83" s="10">
        <v>14042967</v>
      </c>
    </row>
    <row r="84" spans="1:16" ht="16.5" customHeight="1">
      <c r="A84" s="8" t="s">
        <v>54</v>
      </c>
      <c r="B84" s="8"/>
      <c r="C84" s="8"/>
      <c r="D84" s="8"/>
      <c r="E84" s="8"/>
      <c r="F84" s="8"/>
      <c r="G84" s="8"/>
      <c r="H84" s="84"/>
      <c r="I84" s="8"/>
      <c r="J84" s="14">
        <v>8645995</v>
      </c>
      <c r="K84" s="10"/>
      <c r="L84" s="101">
        <v>8625266</v>
      </c>
      <c r="M84" s="10"/>
      <c r="N84" s="14">
        <v>8645995</v>
      </c>
      <c r="O84" s="8"/>
      <c r="P84" s="101">
        <v>8625266</v>
      </c>
    </row>
    <row r="85" spans="1:16" ht="16.5" customHeight="1">
      <c r="A85" s="8"/>
      <c r="B85" s="8"/>
      <c r="C85" s="8"/>
      <c r="D85" s="8"/>
      <c r="E85" s="8"/>
      <c r="F85" s="8"/>
      <c r="G85" s="8"/>
      <c r="H85" s="84"/>
      <c r="I85" s="8"/>
      <c r="J85" s="9"/>
      <c r="K85" s="10"/>
      <c r="L85" s="10"/>
      <c r="M85" s="10"/>
      <c r="N85" s="9"/>
      <c r="O85" s="8"/>
      <c r="P85" s="10"/>
    </row>
    <row r="86" spans="1:16" ht="16.5" customHeight="1">
      <c r="A86" s="15" t="s">
        <v>55</v>
      </c>
      <c r="B86" s="8"/>
      <c r="C86" s="8"/>
      <c r="D86" s="8"/>
      <c r="E86" s="8"/>
      <c r="F86" s="8"/>
      <c r="G86" s="8"/>
      <c r="H86" s="84"/>
      <c r="I86" s="8"/>
      <c r="J86" s="14">
        <f>SUM(J80:J85)</f>
        <v>572538696</v>
      </c>
      <c r="K86" s="10"/>
      <c r="L86" s="101">
        <f>SUM(L80:L85)</f>
        <v>77511312</v>
      </c>
      <c r="M86" s="10"/>
      <c r="N86" s="14">
        <f>SUM(N80:N85)</f>
        <v>569126572</v>
      </c>
      <c r="O86" s="8"/>
      <c r="P86" s="101">
        <f>SUM(P80:P85)</f>
        <v>72585076</v>
      </c>
    </row>
    <row r="87" spans="1:16" ht="16.5" customHeight="1">
      <c r="A87" s="8"/>
      <c r="B87" s="8"/>
      <c r="C87" s="8"/>
      <c r="D87" s="8"/>
      <c r="E87" s="8"/>
      <c r="F87" s="8"/>
      <c r="G87" s="8"/>
      <c r="H87" s="84"/>
      <c r="I87" s="84"/>
      <c r="J87" s="9"/>
      <c r="K87" s="10"/>
      <c r="L87" s="10"/>
      <c r="M87" s="10"/>
      <c r="N87" s="9"/>
      <c r="O87" s="84"/>
      <c r="P87" s="10"/>
    </row>
    <row r="88" spans="1:16" ht="16.5" customHeight="1">
      <c r="A88" s="1" t="s">
        <v>56</v>
      </c>
      <c r="B88" s="8"/>
      <c r="C88" s="1"/>
      <c r="D88" s="8"/>
      <c r="E88" s="8"/>
      <c r="F88" s="8"/>
      <c r="G88" s="8"/>
      <c r="H88" s="84"/>
      <c r="I88" s="84"/>
      <c r="J88" s="14">
        <f>SUM(J76+J86)</f>
        <v>1193383934</v>
      </c>
      <c r="K88" s="10"/>
      <c r="L88" s="101">
        <f>SUM(L76+L86)</f>
        <v>658825533</v>
      </c>
      <c r="M88" s="10"/>
      <c r="N88" s="14">
        <f>SUM(N76+N86)</f>
        <v>1162657442</v>
      </c>
      <c r="O88" s="84"/>
      <c r="P88" s="101">
        <f>SUM(P76+P86)</f>
        <v>648774507</v>
      </c>
    </row>
    <row r="89" spans="1:16" ht="16.5" customHeight="1">
      <c r="A89" s="8"/>
      <c r="B89" s="8"/>
      <c r="C89" s="8"/>
      <c r="D89" s="8"/>
      <c r="E89" s="8"/>
      <c r="F89" s="8"/>
      <c r="G89" s="8"/>
      <c r="H89" s="84"/>
      <c r="I89" s="84"/>
      <c r="J89" s="84"/>
      <c r="K89" s="84"/>
      <c r="L89" s="84"/>
      <c r="M89" s="84"/>
      <c r="N89" s="84"/>
      <c r="O89" s="84"/>
      <c r="P89" s="84"/>
    </row>
    <row r="90" spans="1:16" ht="16.5" customHeight="1">
      <c r="A90" s="8"/>
      <c r="B90" s="8"/>
      <c r="C90" s="8"/>
      <c r="D90" s="8"/>
      <c r="E90" s="8"/>
      <c r="F90" s="8"/>
      <c r="G90" s="8"/>
      <c r="H90" s="84"/>
      <c r="I90" s="84"/>
      <c r="J90" s="84"/>
      <c r="K90" s="84"/>
      <c r="L90" s="84"/>
      <c r="M90" s="84"/>
      <c r="N90" s="84"/>
      <c r="O90" s="84"/>
      <c r="P90" s="84"/>
    </row>
    <row r="91" spans="1:16" ht="16.5" customHeight="1">
      <c r="A91" s="8"/>
      <c r="B91" s="8"/>
      <c r="C91" s="8"/>
      <c r="D91" s="8"/>
      <c r="E91" s="8"/>
      <c r="F91" s="8"/>
      <c r="G91" s="8"/>
      <c r="H91" s="84"/>
      <c r="I91" s="8"/>
      <c r="J91" s="10"/>
      <c r="K91" s="10"/>
      <c r="L91" s="10"/>
      <c r="M91" s="8"/>
      <c r="N91" s="10"/>
      <c r="O91" s="10"/>
      <c r="P91" s="10"/>
    </row>
    <row r="92" spans="1:16" ht="16.5" customHeight="1">
      <c r="A92" s="8"/>
      <c r="B92" s="8"/>
      <c r="C92" s="8"/>
      <c r="D92" s="8"/>
      <c r="E92" s="8"/>
      <c r="F92" s="8"/>
      <c r="G92" s="8"/>
      <c r="H92" s="84"/>
      <c r="I92" s="8"/>
      <c r="J92" s="10"/>
      <c r="K92" s="10"/>
      <c r="L92" s="10"/>
      <c r="M92" s="8"/>
      <c r="N92" s="10"/>
      <c r="O92" s="10"/>
      <c r="P92" s="10"/>
    </row>
    <row r="93" spans="1:16" ht="16.5" customHeight="1">
      <c r="A93" s="8"/>
      <c r="B93" s="8"/>
      <c r="C93" s="8"/>
      <c r="D93" s="8"/>
      <c r="E93" s="8"/>
      <c r="F93" s="8"/>
      <c r="G93" s="8"/>
      <c r="H93" s="84"/>
      <c r="I93" s="8"/>
      <c r="J93" s="10"/>
      <c r="K93" s="10"/>
      <c r="L93" s="10"/>
      <c r="M93" s="8"/>
      <c r="N93" s="10"/>
      <c r="O93" s="10"/>
      <c r="P93" s="10"/>
    </row>
    <row r="94" spans="1:16" ht="16.5" customHeight="1">
      <c r="A94" s="8"/>
      <c r="B94" s="8"/>
      <c r="C94" s="8"/>
      <c r="D94" s="8"/>
      <c r="E94" s="8"/>
      <c r="F94" s="8"/>
      <c r="G94" s="8"/>
      <c r="H94" s="84"/>
      <c r="I94" s="8"/>
      <c r="J94" s="10"/>
      <c r="K94" s="10"/>
      <c r="L94" s="10"/>
      <c r="M94" s="8"/>
      <c r="N94" s="10"/>
      <c r="O94" s="10"/>
      <c r="P94" s="10"/>
    </row>
    <row r="95" spans="1:16" ht="16.5" customHeight="1">
      <c r="A95" s="8"/>
      <c r="B95" s="8"/>
      <c r="C95" s="8"/>
      <c r="D95" s="8"/>
      <c r="E95" s="8"/>
      <c r="F95" s="8"/>
      <c r="G95" s="8"/>
      <c r="H95" s="84"/>
      <c r="I95" s="8"/>
      <c r="J95" s="10"/>
      <c r="K95" s="10"/>
      <c r="L95" s="10"/>
      <c r="M95" s="8"/>
      <c r="N95" s="10"/>
      <c r="O95" s="10"/>
      <c r="P95" s="10"/>
    </row>
    <row r="96" spans="1:16" ht="16.5" customHeight="1">
      <c r="A96" s="8"/>
      <c r="B96" s="8"/>
      <c r="C96" s="8"/>
      <c r="D96" s="8"/>
      <c r="E96" s="8"/>
      <c r="F96" s="8"/>
      <c r="G96" s="8"/>
      <c r="H96" s="84"/>
      <c r="I96" s="8"/>
      <c r="J96" s="10"/>
      <c r="K96" s="10"/>
      <c r="L96" s="10"/>
      <c r="M96" s="8"/>
      <c r="N96" s="10"/>
      <c r="O96" s="10"/>
      <c r="P96" s="10"/>
    </row>
    <row r="97" spans="1:16" ht="11.25" customHeight="1">
      <c r="A97" s="8"/>
      <c r="B97" s="8"/>
      <c r="C97" s="8"/>
      <c r="D97" s="8"/>
      <c r="E97" s="8"/>
      <c r="F97" s="8"/>
      <c r="G97" s="8"/>
      <c r="H97" s="84"/>
      <c r="I97" s="8"/>
      <c r="J97" s="10"/>
      <c r="K97" s="10"/>
      <c r="L97" s="10"/>
      <c r="M97" s="8"/>
      <c r="N97" s="10"/>
      <c r="O97" s="10"/>
      <c r="P97" s="10"/>
    </row>
    <row r="98" spans="1:16" ht="16.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ht="16.5" customHeight="1">
      <c r="A99" s="90" t="s">
        <v>37</v>
      </c>
      <c r="B99" s="89"/>
      <c r="C99" s="89"/>
      <c r="D99" s="89"/>
      <c r="E99" s="89"/>
      <c r="F99" s="89"/>
      <c r="G99" s="89"/>
      <c r="H99" s="89"/>
      <c r="I99" s="89"/>
      <c r="J99" s="89"/>
      <c r="K99" s="89"/>
      <c r="L99" s="89"/>
      <c r="M99" s="89"/>
      <c r="N99" s="89"/>
      <c r="O99" s="89"/>
      <c r="P99" s="89"/>
    </row>
    <row r="100" spans="1:16" ht="16.5" customHeight="1">
      <c r="A100" s="84"/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84"/>
      <c r="M100" s="84"/>
      <c r="N100" s="84"/>
      <c r="O100" s="84"/>
      <c r="P100" s="84"/>
    </row>
    <row r="101" spans="1:16" ht="16.5" customHeight="1">
      <c r="A101" s="84"/>
      <c r="B101" s="84"/>
      <c r="C101" s="84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</row>
    <row r="102" spans="1:16" ht="16.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ht="13.5" customHeight="1">
      <c r="A103" s="87"/>
      <c r="B103" s="87"/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</row>
    <row r="104" spans="1:16" ht="21.95" customHeight="1">
      <c r="A104" s="104" t="str">
        <f>A52</f>
        <v>The accompanying notes are an integral part of these consolidated and separate financial statements.</v>
      </c>
      <c r="B104" s="104"/>
      <c r="C104" s="104"/>
      <c r="D104" s="104"/>
      <c r="E104" s="104"/>
      <c r="F104" s="104"/>
      <c r="G104" s="104"/>
      <c r="H104" s="107"/>
      <c r="I104" s="107"/>
      <c r="J104" s="107"/>
      <c r="K104" s="107"/>
      <c r="L104" s="107"/>
      <c r="M104" s="107"/>
      <c r="N104" s="101"/>
      <c r="O104" s="101"/>
      <c r="P104" s="101"/>
    </row>
    <row r="105" spans="1:16" ht="16.5" customHeight="1">
      <c r="A105" s="1" t="str">
        <f>A1</f>
        <v xml:space="preserve">PROEN Corp Public Company Limited </v>
      </c>
      <c r="B105" s="1"/>
      <c r="C105" s="1"/>
      <c r="D105" s="1"/>
      <c r="E105" s="1"/>
      <c r="F105" s="1"/>
      <c r="G105" s="1"/>
      <c r="H105" s="85"/>
      <c r="I105" s="85"/>
      <c r="J105" s="85"/>
      <c r="K105" s="85"/>
      <c r="L105" s="85"/>
      <c r="M105" s="85"/>
      <c r="N105" s="2"/>
      <c r="O105" s="2"/>
      <c r="P105" s="2"/>
    </row>
    <row r="106" spans="1:16" ht="16.5" customHeight="1">
      <c r="A106" s="1" t="s">
        <v>39</v>
      </c>
      <c r="B106" s="1"/>
      <c r="C106" s="1"/>
      <c r="D106" s="1"/>
      <c r="E106" s="1"/>
      <c r="F106" s="1"/>
      <c r="G106" s="1"/>
      <c r="H106" s="85"/>
      <c r="I106" s="85"/>
      <c r="J106" s="85"/>
      <c r="K106" s="85"/>
      <c r="L106" s="85"/>
      <c r="M106" s="85"/>
      <c r="N106" s="2"/>
      <c r="O106" s="2"/>
      <c r="P106" s="2"/>
    </row>
    <row r="107" spans="1:16" ht="16.5" customHeight="1">
      <c r="A107" s="94" t="str">
        <f>A55</f>
        <v>As at 30 June 2022</v>
      </c>
      <c r="B107" s="95"/>
      <c r="C107" s="95"/>
      <c r="D107" s="95"/>
      <c r="E107" s="95"/>
      <c r="F107" s="95"/>
      <c r="G107" s="95"/>
      <c r="H107" s="96"/>
      <c r="I107" s="96"/>
      <c r="J107" s="96"/>
      <c r="K107" s="96"/>
      <c r="L107" s="96"/>
      <c r="M107" s="96"/>
      <c r="N107" s="97"/>
      <c r="O107" s="97"/>
      <c r="P107" s="97"/>
    </row>
    <row r="108" spans="1:16" ht="16.5" customHeight="1">
      <c r="A108" s="3"/>
      <c r="B108" s="1"/>
      <c r="C108" s="1"/>
      <c r="D108" s="1"/>
      <c r="E108" s="1"/>
      <c r="F108" s="1"/>
      <c r="G108" s="1"/>
      <c r="H108" s="85"/>
      <c r="I108" s="85"/>
      <c r="J108" s="85"/>
      <c r="K108" s="85"/>
      <c r="L108" s="85"/>
      <c r="M108" s="85"/>
      <c r="N108" s="2"/>
      <c r="O108" s="2"/>
      <c r="P108" s="2"/>
    </row>
    <row r="109" spans="1:16" ht="16.5" customHeight="1">
      <c r="A109" s="1"/>
      <c r="B109" s="1"/>
      <c r="C109" s="1"/>
      <c r="D109" s="1"/>
      <c r="E109" s="1"/>
      <c r="F109" s="1"/>
      <c r="G109" s="1"/>
      <c r="H109" s="85"/>
      <c r="I109" s="85"/>
      <c r="J109" s="85"/>
      <c r="K109" s="85"/>
      <c r="L109" s="85"/>
      <c r="M109" s="85"/>
      <c r="N109" s="2"/>
      <c r="O109" s="2"/>
      <c r="P109" s="2"/>
    </row>
    <row r="110" spans="1:16" ht="16.5" customHeight="1">
      <c r="A110" s="1"/>
      <c r="B110" s="1"/>
      <c r="C110" s="1"/>
      <c r="D110" s="1"/>
      <c r="E110" s="1"/>
      <c r="F110" s="1"/>
      <c r="G110" s="1"/>
      <c r="H110" s="85"/>
      <c r="I110" s="85"/>
      <c r="J110" s="91" t="s">
        <v>3</v>
      </c>
      <c r="K110" s="89"/>
      <c r="L110" s="89"/>
      <c r="M110" s="85"/>
      <c r="N110" s="92" t="s">
        <v>4</v>
      </c>
      <c r="O110" s="89"/>
      <c r="P110" s="89"/>
    </row>
    <row r="111" spans="1:16" ht="16.5" customHeight="1">
      <c r="A111" s="1"/>
      <c r="B111" s="1"/>
      <c r="C111" s="1"/>
      <c r="D111" s="1"/>
      <c r="E111" s="1"/>
      <c r="F111" s="1"/>
      <c r="G111" s="1"/>
      <c r="H111" s="85"/>
      <c r="I111" s="85"/>
      <c r="J111" s="98" t="s">
        <v>5</v>
      </c>
      <c r="K111" s="99"/>
      <c r="L111" s="99"/>
      <c r="M111" s="4"/>
      <c r="N111" s="98" t="s">
        <v>5</v>
      </c>
      <c r="O111" s="99"/>
      <c r="P111" s="99"/>
    </row>
    <row r="112" spans="1:16" ht="16.5" customHeight="1">
      <c r="A112" s="1"/>
      <c r="B112" s="1"/>
      <c r="C112" s="1"/>
      <c r="D112" s="1"/>
      <c r="E112" s="1"/>
      <c r="F112" s="1"/>
      <c r="G112" s="1"/>
      <c r="H112" s="85"/>
      <c r="I112" s="85"/>
      <c r="J112" s="5" t="s">
        <v>6</v>
      </c>
      <c r="K112" s="5"/>
      <c r="L112" s="5" t="s">
        <v>7</v>
      </c>
      <c r="M112" s="2"/>
      <c r="N112" s="5" t="s">
        <v>6</v>
      </c>
      <c r="O112" s="5"/>
      <c r="P112" s="5" t="s">
        <v>7</v>
      </c>
    </row>
    <row r="113" spans="1:16" ht="16.5" customHeight="1">
      <c r="A113" s="1"/>
      <c r="B113" s="1"/>
      <c r="C113" s="1"/>
      <c r="D113" s="1"/>
      <c r="E113" s="1"/>
      <c r="F113" s="1"/>
      <c r="G113" s="1"/>
      <c r="H113" s="85"/>
      <c r="I113" s="85"/>
      <c r="J113" s="6" t="s">
        <v>8</v>
      </c>
      <c r="K113" s="2"/>
      <c r="L113" s="6" t="s">
        <v>9</v>
      </c>
      <c r="M113" s="5"/>
      <c r="N113" s="6" t="s">
        <v>8</v>
      </c>
      <c r="O113" s="2"/>
      <c r="P113" s="6" t="s">
        <v>9</v>
      </c>
    </row>
    <row r="114" spans="1:16" ht="16.5" customHeight="1">
      <c r="A114" s="1"/>
      <c r="B114" s="1"/>
      <c r="C114" s="1"/>
      <c r="D114" s="1"/>
      <c r="E114" s="1"/>
      <c r="F114" s="1"/>
      <c r="G114" s="1"/>
      <c r="H114" s="85"/>
      <c r="I114" s="85"/>
      <c r="J114" s="6" t="s">
        <v>10</v>
      </c>
      <c r="K114" s="2"/>
      <c r="L114" s="6" t="s">
        <v>11</v>
      </c>
      <c r="M114" s="5"/>
      <c r="N114" s="6" t="s">
        <v>10</v>
      </c>
      <c r="O114" s="2"/>
      <c r="P114" s="6" t="s">
        <v>11</v>
      </c>
    </row>
    <row r="115" spans="1:16" ht="16.5" customHeight="1">
      <c r="A115" s="1"/>
      <c r="B115" s="1"/>
      <c r="C115" s="1"/>
      <c r="D115" s="1"/>
      <c r="E115" s="1"/>
      <c r="F115" s="1"/>
      <c r="G115" s="1"/>
      <c r="H115" s="96" t="s">
        <v>12</v>
      </c>
      <c r="I115" s="85"/>
      <c r="J115" s="100" t="s">
        <v>13</v>
      </c>
      <c r="K115" s="5"/>
      <c r="L115" s="100" t="s">
        <v>13</v>
      </c>
      <c r="M115" s="5"/>
      <c r="N115" s="100" t="s">
        <v>13</v>
      </c>
      <c r="O115" s="5"/>
      <c r="P115" s="100" t="s">
        <v>13</v>
      </c>
    </row>
    <row r="116" spans="1:16" ht="16.5" customHeight="1">
      <c r="A116" s="1"/>
      <c r="B116" s="1"/>
      <c r="C116" s="1"/>
      <c r="D116" s="1"/>
      <c r="E116" s="1"/>
      <c r="F116" s="1"/>
      <c r="G116" s="1"/>
      <c r="H116" s="85"/>
      <c r="I116" s="85"/>
      <c r="J116" s="24"/>
      <c r="K116" s="85"/>
      <c r="L116" s="85"/>
      <c r="M116" s="85"/>
      <c r="N116" s="7"/>
      <c r="O116" s="2"/>
      <c r="P116" s="2"/>
    </row>
    <row r="117" spans="1:16" ht="16.5" customHeight="1">
      <c r="A117" s="1" t="s">
        <v>57</v>
      </c>
      <c r="B117" s="1"/>
      <c r="C117" s="1"/>
      <c r="D117" s="1"/>
      <c r="E117" s="1"/>
      <c r="F117" s="1"/>
      <c r="G117" s="1"/>
      <c r="H117" s="85"/>
      <c r="I117" s="85"/>
      <c r="J117" s="24"/>
      <c r="K117" s="85"/>
      <c r="L117" s="85"/>
      <c r="M117" s="85"/>
      <c r="N117" s="7"/>
      <c r="O117" s="2"/>
      <c r="P117" s="2"/>
    </row>
    <row r="118" spans="1:16" ht="16.5" customHeight="1">
      <c r="A118" s="8"/>
      <c r="B118" s="8"/>
      <c r="C118" s="8"/>
      <c r="D118" s="8"/>
      <c r="E118" s="8"/>
      <c r="F118" s="8"/>
      <c r="G118" s="8"/>
      <c r="H118" s="84"/>
      <c r="I118" s="84"/>
      <c r="J118" s="18"/>
      <c r="K118" s="84"/>
      <c r="L118" s="84"/>
      <c r="M118" s="84"/>
      <c r="N118" s="9"/>
      <c r="O118" s="10"/>
      <c r="P118" s="10"/>
    </row>
    <row r="119" spans="1:16" ht="16.5" customHeight="1">
      <c r="A119" s="1" t="s">
        <v>58</v>
      </c>
      <c r="B119" s="8"/>
      <c r="C119" s="8"/>
      <c r="D119" s="8"/>
      <c r="E119" s="8"/>
      <c r="F119" s="8"/>
      <c r="G119" s="8"/>
      <c r="H119" s="8"/>
      <c r="I119" s="84"/>
      <c r="J119" s="18"/>
      <c r="K119" s="84"/>
      <c r="L119" s="84"/>
      <c r="M119" s="84"/>
      <c r="N119" s="9"/>
      <c r="O119" s="10"/>
      <c r="P119" s="10"/>
    </row>
    <row r="120" spans="1:16" ht="16.5" customHeight="1">
      <c r="A120" s="8"/>
      <c r="B120" s="87" t="s">
        <v>59</v>
      </c>
      <c r="C120" s="8"/>
      <c r="D120" s="8"/>
      <c r="E120" s="8"/>
      <c r="F120" s="8"/>
      <c r="G120" s="8"/>
      <c r="H120" s="25">
        <v>17</v>
      </c>
      <c r="I120" s="84"/>
      <c r="J120" s="18"/>
      <c r="K120" s="84"/>
      <c r="L120" s="84"/>
      <c r="M120" s="84"/>
      <c r="N120" s="26"/>
      <c r="O120" s="13"/>
      <c r="P120" s="13"/>
    </row>
    <row r="121" spans="1:16" ht="16.5" customHeight="1">
      <c r="A121" s="8"/>
      <c r="B121" s="87"/>
      <c r="C121" s="8" t="s">
        <v>60</v>
      </c>
      <c r="D121" s="8"/>
      <c r="E121" s="27"/>
      <c r="F121" s="27"/>
      <c r="G121" s="27"/>
      <c r="H121" s="25"/>
      <c r="I121" s="25"/>
      <c r="J121" s="28"/>
      <c r="K121" s="84"/>
      <c r="L121" s="25"/>
      <c r="M121" s="84"/>
      <c r="N121" s="9"/>
      <c r="O121" s="10"/>
      <c r="P121" s="10"/>
    </row>
    <row r="122" spans="1:16" ht="16.5" customHeight="1">
      <c r="A122" s="8"/>
      <c r="B122" s="87"/>
      <c r="C122" s="8"/>
      <c r="D122" s="8" t="s">
        <v>61</v>
      </c>
      <c r="E122" s="27"/>
      <c r="F122" s="27"/>
      <c r="G122" s="27"/>
      <c r="H122" s="25"/>
      <c r="I122" s="25"/>
      <c r="J122" s="28"/>
      <c r="K122" s="84"/>
      <c r="L122" s="25"/>
      <c r="M122" s="84"/>
      <c r="N122" s="9"/>
      <c r="O122" s="10"/>
      <c r="P122" s="10"/>
    </row>
    <row r="123" spans="1:16" ht="16.5" customHeight="1">
      <c r="A123" s="8"/>
      <c r="B123" s="87"/>
      <c r="C123" s="8" t="s">
        <v>62</v>
      </c>
      <c r="D123" s="8"/>
      <c r="E123" s="27"/>
      <c r="F123" s="27"/>
      <c r="G123" s="27"/>
      <c r="H123" s="25"/>
      <c r="I123" s="25"/>
      <c r="J123" s="28"/>
      <c r="K123" s="84"/>
      <c r="L123" s="25"/>
      <c r="M123" s="84"/>
      <c r="N123" s="9"/>
      <c r="O123" s="10"/>
      <c r="P123" s="10"/>
    </row>
    <row r="124" spans="1:16" ht="16.5" customHeight="1">
      <c r="A124" s="8"/>
      <c r="B124" s="8"/>
      <c r="C124" s="8"/>
      <c r="D124" s="87" t="s">
        <v>59</v>
      </c>
      <c r="E124" s="27"/>
      <c r="F124" s="27"/>
      <c r="G124" s="27"/>
      <c r="H124" s="25"/>
      <c r="I124" s="25"/>
      <c r="J124" s="28"/>
      <c r="K124" s="84"/>
      <c r="L124" s="25"/>
      <c r="M124" s="84"/>
      <c r="N124" s="9"/>
      <c r="O124" s="10"/>
      <c r="P124" s="10"/>
    </row>
    <row r="125" spans="1:16" ht="16.5" customHeight="1">
      <c r="A125" s="8"/>
      <c r="B125" s="8"/>
      <c r="C125" s="8"/>
      <c r="D125" s="87"/>
      <c r="E125" s="8" t="s">
        <v>63</v>
      </c>
      <c r="F125" s="27"/>
      <c r="G125" s="27"/>
      <c r="H125" s="8"/>
      <c r="I125" s="25"/>
      <c r="J125" s="9"/>
      <c r="K125" s="10"/>
      <c r="L125" s="10"/>
      <c r="M125" s="10"/>
      <c r="N125" s="9"/>
      <c r="O125" s="10"/>
      <c r="P125" s="10"/>
    </row>
    <row r="126" spans="1:16" ht="16.5" customHeight="1">
      <c r="A126" s="8"/>
      <c r="B126" s="8"/>
      <c r="C126" s="8"/>
      <c r="D126" s="87"/>
      <c r="E126" s="27"/>
      <c r="F126" s="8" t="s">
        <v>64</v>
      </c>
      <c r="G126" s="27"/>
      <c r="H126" s="8"/>
      <c r="I126" s="25"/>
      <c r="J126" s="102">
        <v>237000000</v>
      </c>
      <c r="K126" s="10"/>
      <c r="L126" s="16">
        <v>158000000</v>
      </c>
      <c r="M126" s="10"/>
      <c r="N126" s="102">
        <v>237000000</v>
      </c>
      <c r="O126" s="10"/>
      <c r="P126" s="16">
        <v>158000000</v>
      </c>
    </row>
    <row r="127" spans="1:16" ht="16.5" customHeight="1">
      <c r="A127" s="8"/>
      <c r="B127" s="8"/>
      <c r="C127" s="8"/>
      <c r="D127" s="8"/>
      <c r="E127" s="8"/>
      <c r="F127" s="8"/>
      <c r="G127" s="8"/>
      <c r="H127" s="84"/>
      <c r="I127" s="84"/>
      <c r="J127" s="9"/>
      <c r="K127" s="10"/>
      <c r="L127" s="10"/>
      <c r="M127" s="10"/>
      <c r="N127" s="9"/>
      <c r="O127" s="84"/>
      <c r="P127" s="10"/>
    </row>
    <row r="128" spans="1:16" ht="16.5" customHeight="1">
      <c r="A128" s="8"/>
      <c r="B128" s="87" t="s">
        <v>65</v>
      </c>
      <c r="C128" s="8"/>
      <c r="D128" s="8"/>
      <c r="E128" s="8"/>
      <c r="F128" s="8"/>
      <c r="G128" s="8"/>
      <c r="H128" s="84"/>
      <c r="I128" s="84"/>
      <c r="J128" s="26"/>
      <c r="K128" s="13"/>
      <c r="L128" s="13"/>
      <c r="M128" s="13"/>
      <c r="N128" s="26"/>
      <c r="O128" s="84"/>
      <c r="P128" s="13"/>
    </row>
    <row r="129" spans="1:16" ht="16.5" customHeight="1">
      <c r="A129" s="8"/>
      <c r="B129" s="87"/>
      <c r="C129" s="8" t="s">
        <v>63</v>
      </c>
      <c r="D129" s="8"/>
      <c r="E129" s="8"/>
      <c r="F129" s="8"/>
      <c r="G129" s="8"/>
      <c r="H129" s="84"/>
      <c r="I129" s="84"/>
      <c r="J129" s="9"/>
      <c r="K129" s="10"/>
      <c r="L129" s="10"/>
      <c r="M129" s="10"/>
      <c r="N129" s="9"/>
      <c r="O129" s="84"/>
      <c r="P129" s="10"/>
    </row>
    <row r="130" spans="1:16" ht="16.5" customHeight="1">
      <c r="A130" s="8"/>
      <c r="B130" s="87"/>
      <c r="C130" s="8"/>
      <c r="D130" s="8" t="s">
        <v>66</v>
      </c>
      <c r="E130" s="8"/>
      <c r="F130" s="8"/>
      <c r="G130" s="8"/>
      <c r="H130" s="84"/>
      <c r="I130" s="84"/>
      <c r="J130" s="26">
        <v>158000000</v>
      </c>
      <c r="K130" s="13"/>
      <c r="L130" s="13">
        <v>158000000</v>
      </c>
      <c r="M130" s="13"/>
      <c r="N130" s="26">
        <v>158000000</v>
      </c>
      <c r="O130" s="10"/>
      <c r="P130" s="13">
        <v>158000000</v>
      </c>
    </row>
    <row r="131" spans="1:16" ht="16.5" customHeight="1">
      <c r="A131" s="8" t="s">
        <v>67</v>
      </c>
      <c r="B131" s="87"/>
      <c r="C131" s="8"/>
      <c r="D131" s="8"/>
      <c r="E131" s="8"/>
      <c r="F131" s="8"/>
      <c r="G131" s="8"/>
      <c r="H131" s="84"/>
      <c r="I131" s="84"/>
      <c r="J131" s="26">
        <v>228732200</v>
      </c>
      <c r="K131" s="13"/>
      <c r="L131" s="13">
        <v>228732200</v>
      </c>
      <c r="M131" s="13"/>
      <c r="N131" s="26">
        <v>228732200</v>
      </c>
      <c r="O131" s="10"/>
      <c r="P131" s="13">
        <v>228732200</v>
      </c>
    </row>
    <row r="132" spans="1:16" ht="16.5" customHeight="1">
      <c r="A132" s="87" t="s">
        <v>68</v>
      </c>
      <c r="B132" s="8"/>
      <c r="C132" s="8"/>
      <c r="D132" s="8"/>
      <c r="E132" s="8"/>
      <c r="F132" s="8"/>
      <c r="G132" s="8"/>
      <c r="H132" s="84"/>
      <c r="I132" s="84"/>
      <c r="J132" s="26"/>
      <c r="K132" s="13"/>
      <c r="L132" s="13"/>
      <c r="M132" s="13"/>
      <c r="N132" s="26"/>
      <c r="O132" s="13"/>
      <c r="P132" s="13"/>
    </row>
    <row r="133" spans="1:16" ht="16.5" customHeight="1">
      <c r="A133" s="8"/>
      <c r="B133" s="8" t="s">
        <v>69</v>
      </c>
      <c r="C133" s="8"/>
      <c r="D133" s="8"/>
      <c r="E133" s="8"/>
      <c r="F133" s="8"/>
      <c r="G133" s="8"/>
      <c r="H133" s="84"/>
      <c r="I133" s="84"/>
      <c r="J133" s="26">
        <v>1175732</v>
      </c>
      <c r="K133" s="13"/>
      <c r="L133" s="13">
        <v>1175732</v>
      </c>
      <c r="M133" s="13"/>
      <c r="N133" s="26">
        <v>0</v>
      </c>
      <c r="O133" s="13"/>
      <c r="P133" s="13">
        <v>0</v>
      </c>
    </row>
    <row r="134" spans="1:16" ht="16.5" customHeight="1">
      <c r="A134" s="8" t="s">
        <v>70</v>
      </c>
      <c r="B134" s="8"/>
      <c r="C134" s="8"/>
      <c r="D134" s="8"/>
      <c r="E134" s="8"/>
      <c r="F134" s="8"/>
      <c r="G134" s="8"/>
      <c r="H134" s="84"/>
      <c r="I134" s="84"/>
      <c r="J134" s="18"/>
      <c r="K134" s="84"/>
      <c r="L134" s="84"/>
      <c r="M134" s="84"/>
      <c r="N134" s="18"/>
      <c r="O134" s="84"/>
      <c r="P134" s="84"/>
    </row>
    <row r="135" spans="1:16" ht="16.5" customHeight="1">
      <c r="A135" s="8"/>
      <c r="B135" s="8" t="s">
        <v>71</v>
      </c>
      <c r="C135" s="8"/>
      <c r="D135" s="8"/>
      <c r="E135" s="8"/>
      <c r="F135" s="8"/>
      <c r="G135" s="8"/>
      <c r="H135" s="84">
        <v>19</v>
      </c>
      <c r="I135" s="84"/>
      <c r="J135" s="9">
        <v>9960000</v>
      </c>
      <c r="K135" s="10"/>
      <c r="L135" s="10">
        <v>8850000</v>
      </c>
      <c r="M135" s="10"/>
      <c r="N135" s="9">
        <v>9960000</v>
      </c>
      <c r="O135" s="20"/>
      <c r="P135" s="10">
        <v>8850000</v>
      </c>
    </row>
    <row r="136" spans="1:16" ht="16.5" customHeight="1">
      <c r="A136" s="1"/>
      <c r="B136" s="8" t="s">
        <v>72</v>
      </c>
      <c r="C136" s="8"/>
      <c r="D136" s="8"/>
      <c r="E136" s="8"/>
      <c r="F136" s="8"/>
      <c r="G136" s="8"/>
      <c r="H136" s="84"/>
      <c r="I136" s="84"/>
      <c r="J136" s="9">
        <v>33772012</v>
      </c>
      <c r="K136" s="10"/>
      <c r="L136" s="10">
        <v>23008916</v>
      </c>
      <c r="M136" s="10"/>
      <c r="N136" s="9">
        <v>71725448</v>
      </c>
      <c r="O136" s="20"/>
      <c r="P136" s="10">
        <v>68285723</v>
      </c>
    </row>
    <row r="137" spans="1:16" ht="16.5" customHeight="1">
      <c r="A137" s="8" t="s">
        <v>73</v>
      </c>
      <c r="B137" s="8"/>
      <c r="C137" s="8"/>
      <c r="D137" s="8"/>
      <c r="E137" s="8"/>
      <c r="F137" s="8"/>
      <c r="G137" s="8"/>
      <c r="H137" s="84">
        <v>0</v>
      </c>
      <c r="I137" s="84"/>
      <c r="J137" s="14">
        <v>-1502</v>
      </c>
      <c r="K137" s="10"/>
      <c r="L137" s="101">
        <v>-1502</v>
      </c>
      <c r="M137" s="10"/>
      <c r="N137" s="14">
        <v>0</v>
      </c>
      <c r="O137" s="20"/>
      <c r="P137" s="101">
        <v>0</v>
      </c>
    </row>
    <row r="138" spans="1:16" ht="16.5" customHeight="1">
      <c r="A138" s="8"/>
      <c r="B138" s="8"/>
      <c r="C138" s="8"/>
      <c r="D138" s="8"/>
      <c r="E138" s="8"/>
      <c r="F138" s="8"/>
      <c r="G138" s="8"/>
      <c r="H138" s="84"/>
      <c r="I138" s="84"/>
      <c r="J138" s="9"/>
      <c r="K138" s="10"/>
      <c r="L138" s="10"/>
      <c r="M138" s="10"/>
      <c r="N138" s="9"/>
      <c r="O138" s="84"/>
      <c r="P138" s="10"/>
    </row>
    <row r="139" spans="1:16" ht="16.5" customHeight="1">
      <c r="A139" s="8" t="s">
        <v>74</v>
      </c>
      <c r="B139" s="8"/>
      <c r="C139" s="8"/>
      <c r="D139" s="8"/>
      <c r="E139" s="8"/>
      <c r="F139" s="8"/>
      <c r="G139" s="8"/>
      <c r="H139" s="84"/>
      <c r="I139" s="84"/>
      <c r="J139" s="9">
        <f>SUM(J130:J138)</f>
        <v>431638442</v>
      </c>
      <c r="K139" s="10"/>
      <c r="L139" s="10">
        <f>SUM(L130:L138)</f>
        <v>419765346</v>
      </c>
      <c r="M139" s="10"/>
      <c r="N139" s="9">
        <f>SUM(N130:N138)</f>
        <v>468417648</v>
      </c>
      <c r="O139" s="10"/>
      <c r="P139" s="10">
        <f>SUM(P130:P138)</f>
        <v>463867923</v>
      </c>
    </row>
    <row r="140" spans="1:16" ht="16.5" customHeight="1">
      <c r="A140" s="8" t="s">
        <v>75</v>
      </c>
      <c r="B140" s="8"/>
      <c r="C140" s="8"/>
      <c r="D140" s="8"/>
      <c r="E140" s="8"/>
      <c r="F140" s="8"/>
      <c r="G140" s="8"/>
      <c r="H140" s="84"/>
      <c r="I140" s="84"/>
      <c r="J140" s="14">
        <v>17851</v>
      </c>
      <c r="K140" s="10"/>
      <c r="L140" s="101">
        <v>14472</v>
      </c>
      <c r="M140" s="10"/>
      <c r="N140" s="14">
        <v>0</v>
      </c>
      <c r="O140" s="10"/>
      <c r="P140" s="101">
        <v>0</v>
      </c>
    </row>
    <row r="141" spans="1:16" ht="16.5" customHeight="1">
      <c r="A141" s="8"/>
      <c r="B141" s="8"/>
      <c r="C141" s="8"/>
      <c r="D141" s="8"/>
      <c r="E141" s="8"/>
      <c r="F141" s="8"/>
      <c r="G141" s="8"/>
      <c r="H141" s="84"/>
      <c r="I141" s="84"/>
      <c r="J141" s="9"/>
      <c r="K141" s="10"/>
      <c r="L141" s="10"/>
      <c r="M141" s="10"/>
      <c r="N141" s="9"/>
      <c r="O141" s="84"/>
      <c r="P141" s="10"/>
    </row>
    <row r="142" spans="1:16" ht="16.5" customHeight="1">
      <c r="A142" s="15" t="s">
        <v>76</v>
      </c>
      <c r="B142" s="8"/>
      <c r="C142" s="8"/>
      <c r="D142" s="8"/>
      <c r="E142" s="8"/>
      <c r="F142" s="8"/>
      <c r="G142" s="8"/>
      <c r="H142" s="84"/>
      <c r="I142" s="84"/>
      <c r="J142" s="14">
        <f>SUM(J139:J141)</f>
        <v>431656293</v>
      </c>
      <c r="K142" s="10"/>
      <c r="L142" s="101">
        <f>SUM(L139:L141)</f>
        <v>419779818</v>
      </c>
      <c r="M142" s="10"/>
      <c r="N142" s="14">
        <f>SUM(N139:N141)</f>
        <v>468417648</v>
      </c>
      <c r="O142" s="84"/>
      <c r="P142" s="101">
        <f>SUM(P139:P141)</f>
        <v>463867923</v>
      </c>
    </row>
    <row r="143" spans="1:16" ht="16.5" customHeight="1">
      <c r="A143" s="8"/>
      <c r="B143" s="8"/>
      <c r="C143" s="8"/>
      <c r="D143" s="8"/>
      <c r="E143" s="8"/>
      <c r="F143" s="8"/>
      <c r="G143" s="8"/>
      <c r="H143" s="84"/>
      <c r="I143" s="84"/>
      <c r="J143" s="9"/>
      <c r="K143" s="10"/>
      <c r="L143" s="10"/>
      <c r="M143" s="10"/>
      <c r="N143" s="9"/>
      <c r="O143" s="84"/>
      <c r="P143" s="10"/>
    </row>
    <row r="144" spans="1:16" ht="16.5" customHeight="1">
      <c r="A144" s="15" t="s">
        <v>77</v>
      </c>
      <c r="B144" s="8"/>
      <c r="C144" s="8"/>
      <c r="D144" s="8"/>
      <c r="E144" s="8"/>
      <c r="F144" s="8"/>
      <c r="G144" s="8"/>
      <c r="H144" s="84"/>
      <c r="I144" s="84"/>
      <c r="J144" s="102">
        <f>SUM(J88+J142)</f>
        <v>1625040227</v>
      </c>
      <c r="K144" s="10"/>
      <c r="L144" s="16">
        <f>SUM(L88+L142)</f>
        <v>1078605351</v>
      </c>
      <c r="M144" s="10"/>
      <c r="N144" s="102">
        <f>SUM(N88+N142)</f>
        <v>1631075090</v>
      </c>
      <c r="O144" s="84"/>
      <c r="P144" s="16">
        <f>SUM(P88+P142)</f>
        <v>1112642430</v>
      </c>
    </row>
    <row r="145" spans="1:16" ht="16.5" customHeight="1">
      <c r="A145" s="1"/>
      <c r="B145" s="8"/>
      <c r="C145" s="8"/>
      <c r="D145" s="8"/>
      <c r="E145" s="8"/>
      <c r="F145" s="8"/>
      <c r="G145" s="8"/>
      <c r="H145" s="84"/>
      <c r="I145" s="10"/>
      <c r="J145" s="29"/>
      <c r="K145" s="29"/>
      <c r="L145" s="29"/>
      <c r="M145" s="29"/>
      <c r="N145" s="29"/>
      <c r="O145" s="29"/>
      <c r="P145" s="29"/>
    </row>
    <row r="146" spans="1:16" ht="16.5" customHeight="1">
      <c r="A146" s="1"/>
      <c r="B146" s="8"/>
      <c r="C146" s="8"/>
      <c r="D146" s="8"/>
      <c r="E146" s="8"/>
      <c r="F146" s="8"/>
      <c r="G146" s="8"/>
      <c r="H146" s="84"/>
      <c r="I146" s="10"/>
      <c r="J146" s="30"/>
      <c r="K146" s="29"/>
      <c r="L146" s="30"/>
      <c r="M146" s="29"/>
      <c r="N146" s="30"/>
      <c r="O146" s="29"/>
      <c r="P146" s="30"/>
    </row>
    <row r="147" spans="1:16" ht="16.5" customHeight="1">
      <c r="A147" s="1"/>
      <c r="B147" s="8"/>
      <c r="C147" s="8"/>
      <c r="D147" s="8"/>
      <c r="E147" s="8"/>
      <c r="F147" s="8"/>
      <c r="G147" s="8"/>
      <c r="H147" s="84"/>
      <c r="I147" s="10"/>
      <c r="J147" s="10"/>
      <c r="K147" s="10"/>
      <c r="L147" s="10"/>
      <c r="M147" s="10"/>
      <c r="N147" s="10"/>
      <c r="O147" s="10"/>
      <c r="P147" s="10"/>
    </row>
    <row r="148" spans="1:16" ht="16.5" customHeight="1">
      <c r="A148" s="1"/>
      <c r="B148" s="8"/>
      <c r="C148" s="8"/>
      <c r="D148" s="8"/>
      <c r="E148" s="8"/>
      <c r="F148" s="8"/>
      <c r="G148" s="8"/>
      <c r="H148" s="84"/>
      <c r="I148" s="10"/>
      <c r="J148" s="10"/>
      <c r="K148" s="10"/>
      <c r="L148" s="10"/>
      <c r="M148" s="10"/>
      <c r="N148" s="10"/>
      <c r="O148" s="10"/>
      <c r="P148" s="10"/>
    </row>
    <row r="149" spans="1:16" ht="16.5" customHeight="1">
      <c r="A149" s="1"/>
      <c r="B149" s="8"/>
      <c r="C149" s="8"/>
      <c r="D149" s="8"/>
      <c r="E149" s="8"/>
      <c r="F149" s="8"/>
      <c r="G149" s="8"/>
      <c r="H149" s="84"/>
      <c r="I149" s="84"/>
      <c r="J149" s="10"/>
      <c r="K149" s="10"/>
      <c r="L149" s="10"/>
      <c r="M149" s="10"/>
      <c r="N149" s="10"/>
      <c r="O149" s="10"/>
      <c r="P149" s="10"/>
    </row>
    <row r="150" spans="1:16" ht="16.5" customHeight="1">
      <c r="A150" s="1"/>
      <c r="B150" s="8"/>
      <c r="C150" s="8"/>
      <c r="D150" s="8"/>
      <c r="E150" s="8"/>
      <c r="F150" s="8"/>
      <c r="G150" s="8"/>
      <c r="H150" s="84"/>
      <c r="I150" s="84"/>
      <c r="J150" s="10"/>
      <c r="K150" s="10"/>
      <c r="L150" s="10"/>
      <c r="M150" s="84"/>
      <c r="N150" s="10"/>
      <c r="O150" s="10"/>
      <c r="P150" s="10"/>
    </row>
    <row r="151" spans="1:16" ht="16.5" customHeight="1">
      <c r="A151" s="90" t="s">
        <v>37</v>
      </c>
      <c r="B151" s="89"/>
      <c r="C151" s="89"/>
      <c r="D151" s="89"/>
      <c r="E151" s="89"/>
      <c r="F151" s="89"/>
      <c r="G151" s="89"/>
      <c r="H151" s="89"/>
      <c r="I151" s="89"/>
      <c r="J151" s="89"/>
      <c r="K151" s="89"/>
      <c r="L151" s="89"/>
      <c r="M151" s="89"/>
      <c r="N151" s="89"/>
      <c r="O151" s="89"/>
      <c r="P151" s="89"/>
    </row>
    <row r="152" spans="1:16" ht="16.5" customHeight="1">
      <c r="A152" s="84"/>
      <c r="B152" s="84"/>
      <c r="C152" s="84"/>
      <c r="D152" s="84"/>
      <c r="E152" s="84"/>
      <c r="F152" s="84"/>
      <c r="G152" s="84"/>
      <c r="H152" s="84"/>
      <c r="I152" s="84"/>
      <c r="J152" s="84"/>
      <c r="K152" s="84"/>
      <c r="L152" s="84"/>
      <c r="M152" s="84"/>
      <c r="N152" s="84"/>
      <c r="O152" s="84"/>
      <c r="P152" s="84"/>
    </row>
    <row r="153" spans="1:16" ht="16.5" customHeight="1">
      <c r="A153" s="84"/>
      <c r="B153" s="84"/>
      <c r="C153" s="84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</row>
    <row r="154" spans="1:16" ht="16.5" customHeight="1">
      <c r="A154" s="87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</row>
    <row r="155" spans="1:16" ht="8.25" customHeight="1">
      <c r="A155" s="87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</row>
    <row r="156" spans="1:16" ht="21.95" customHeight="1">
      <c r="A156" s="104" t="str">
        <f>A104</f>
        <v>The accompanying notes are an integral part of these consolidated and separate financial statements.</v>
      </c>
      <c r="B156" s="104"/>
      <c r="C156" s="104"/>
      <c r="D156" s="104"/>
      <c r="E156" s="104"/>
      <c r="F156" s="104"/>
      <c r="G156" s="104"/>
      <c r="H156" s="104"/>
      <c r="I156" s="104"/>
      <c r="J156" s="104"/>
      <c r="K156" s="104"/>
      <c r="L156" s="104"/>
      <c r="M156" s="104"/>
      <c r="N156" s="105"/>
      <c r="O156" s="105"/>
      <c r="P156" s="105"/>
    </row>
  </sheetData>
  <mergeCells count="18">
    <mergeCell ref="A50:P50"/>
    <mergeCell ref="N58:P58"/>
    <mergeCell ref="A99:P99"/>
    <mergeCell ref="J110:L110"/>
    <mergeCell ref="N110:P110"/>
    <mergeCell ref="J58:L58"/>
    <mergeCell ref="J59:L59"/>
    <mergeCell ref="N59:P59"/>
    <mergeCell ref="J6:L6"/>
    <mergeCell ref="N6:P6"/>
    <mergeCell ref="J7:L7"/>
    <mergeCell ref="N7:P7"/>
    <mergeCell ref="A48:P48"/>
    <mergeCell ref="A69:G69"/>
    <mergeCell ref="A71:G71"/>
    <mergeCell ref="A151:P151"/>
    <mergeCell ref="J111:L111"/>
    <mergeCell ref="N111:P111"/>
  </mergeCells>
  <pageMargins left="0.8" right="0.5" top="0.5" bottom="0.6" header="0.49" footer="0.4"/>
  <pageSetup paperSize="9" scale="91" firstPageNumber="2" orientation="portrait" useFirstPageNumber="1" r:id="rId1"/>
  <headerFooter>
    <oddFooter>&amp;R&amp;"Arial,Regular"&amp;9&amp;P</oddFooter>
  </headerFooter>
  <rowBreaks count="2" manualBreakCount="2">
    <brk id="52" man="1"/>
    <brk id="10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36C09"/>
  </sheetPr>
  <dimension ref="A1:L61"/>
  <sheetViews>
    <sheetView view="pageBreakPreview" zoomScale="110" zoomScaleNormal="100" zoomScaleSheetLayoutView="110" workbookViewId="0">
      <selection activeCell="L79" sqref="L79"/>
    </sheetView>
  </sheetViews>
  <sheetFormatPr defaultColWidth="10.140625" defaultRowHeight="15" customHeight="1"/>
  <cols>
    <col min="1" max="1" width="1.140625" style="82" customWidth="1"/>
    <col min="2" max="2" width="1.28515625" style="82" customWidth="1"/>
    <col min="3" max="3" width="32.85546875" style="82" customWidth="1"/>
    <col min="4" max="4" width="5.7109375" style="82" customWidth="1"/>
    <col min="5" max="5" width="0.7109375" style="82" customWidth="1"/>
    <col min="6" max="6" width="12.7109375" style="82" customWidth="1"/>
    <col min="7" max="7" width="0.7109375" style="82" customWidth="1"/>
    <col min="8" max="8" width="14.28515625" style="82" customWidth="1"/>
    <col min="9" max="9" width="0.7109375" style="82" customWidth="1"/>
    <col min="10" max="10" width="12.7109375" style="82" customWidth="1"/>
    <col min="11" max="11" width="0.7109375" style="82" customWidth="1"/>
    <col min="12" max="12" width="14.42578125" style="82" customWidth="1"/>
    <col min="13" max="16384" width="10.140625" style="82"/>
  </cols>
  <sheetData>
    <row r="1" spans="1:12" ht="16.5" customHeight="1">
      <c r="A1" s="1" t="s">
        <v>0</v>
      </c>
      <c r="B1" s="8"/>
      <c r="C1" s="8"/>
      <c r="D1" s="8"/>
      <c r="E1" s="13"/>
      <c r="F1" s="13"/>
      <c r="G1" s="13"/>
      <c r="H1" s="13"/>
      <c r="I1" s="13"/>
      <c r="J1" s="13"/>
      <c r="K1" s="8"/>
      <c r="L1" s="13"/>
    </row>
    <row r="2" spans="1:12" ht="16.5" customHeight="1">
      <c r="A2" s="15" t="s">
        <v>78</v>
      </c>
      <c r="B2" s="15"/>
      <c r="C2" s="15"/>
      <c r="D2" s="84"/>
      <c r="E2" s="20"/>
      <c r="F2" s="20"/>
      <c r="G2" s="20"/>
      <c r="H2" s="20"/>
      <c r="I2" s="20"/>
      <c r="J2" s="20"/>
      <c r="K2" s="8"/>
      <c r="L2" s="20"/>
    </row>
    <row r="3" spans="1:12" ht="16.5" customHeight="1">
      <c r="A3" s="108" t="s">
        <v>79</v>
      </c>
      <c r="B3" s="108"/>
      <c r="C3" s="108"/>
      <c r="D3" s="107"/>
      <c r="E3" s="109"/>
      <c r="F3" s="109"/>
      <c r="G3" s="109"/>
      <c r="H3" s="109"/>
      <c r="I3" s="109"/>
      <c r="J3" s="109"/>
      <c r="K3" s="104"/>
      <c r="L3" s="109"/>
    </row>
    <row r="4" spans="1:12" ht="15.75" customHeight="1">
      <c r="A4" s="15"/>
      <c r="B4" s="15"/>
      <c r="C4" s="15"/>
      <c r="D4" s="84"/>
      <c r="E4" s="20"/>
      <c r="F4" s="20"/>
      <c r="G4" s="20"/>
      <c r="H4" s="20"/>
      <c r="I4" s="20"/>
      <c r="J4" s="20"/>
      <c r="K4" s="8"/>
      <c r="L4" s="20"/>
    </row>
    <row r="5" spans="1:12" ht="15.75" customHeight="1">
      <c r="A5" s="15"/>
      <c r="B5" s="15"/>
      <c r="C5" s="15"/>
      <c r="D5" s="84"/>
      <c r="E5" s="20"/>
      <c r="F5" s="20"/>
      <c r="G5" s="20"/>
      <c r="H5" s="20"/>
      <c r="I5" s="20"/>
      <c r="J5" s="20"/>
      <c r="K5" s="8"/>
      <c r="L5" s="20"/>
    </row>
    <row r="6" spans="1:12" ht="15.75" customHeight="1">
      <c r="A6" s="8"/>
      <c r="B6" s="8"/>
      <c r="C6" s="8"/>
      <c r="D6" s="84"/>
      <c r="E6" s="10"/>
      <c r="F6" s="91" t="s">
        <v>80</v>
      </c>
      <c r="G6" s="89"/>
      <c r="H6" s="89"/>
      <c r="I6" s="86"/>
      <c r="J6" s="92" t="s">
        <v>81</v>
      </c>
      <c r="K6" s="89"/>
      <c r="L6" s="89"/>
    </row>
    <row r="7" spans="1:12" ht="15.75" customHeight="1">
      <c r="A7" s="8"/>
      <c r="B7" s="8"/>
      <c r="C7" s="8"/>
      <c r="D7" s="84"/>
      <c r="E7" s="10"/>
      <c r="F7" s="98" t="s">
        <v>82</v>
      </c>
      <c r="G7" s="99"/>
      <c r="H7" s="99"/>
      <c r="I7" s="84"/>
      <c r="J7" s="110" t="s">
        <v>82</v>
      </c>
      <c r="K7" s="99"/>
      <c r="L7" s="99"/>
    </row>
    <row r="8" spans="1:12" ht="15.75" customHeight="1">
      <c r="A8" s="8"/>
      <c r="B8" s="8"/>
      <c r="C8" s="8"/>
      <c r="D8" s="84"/>
      <c r="E8" s="10"/>
      <c r="F8" s="6" t="s">
        <v>8</v>
      </c>
      <c r="G8" s="31"/>
      <c r="H8" s="6" t="s">
        <v>8</v>
      </c>
      <c r="I8" s="32"/>
      <c r="J8" s="6" t="s">
        <v>8</v>
      </c>
      <c r="K8" s="31"/>
      <c r="L8" s="6" t="s">
        <v>8</v>
      </c>
    </row>
    <row r="9" spans="1:12" ht="15.75" customHeight="1">
      <c r="A9" s="8"/>
      <c r="B9" s="8"/>
      <c r="C9" s="8"/>
      <c r="D9" s="84"/>
      <c r="E9" s="13"/>
      <c r="F9" s="6" t="s">
        <v>10</v>
      </c>
      <c r="G9" s="33"/>
      <c r="H9" s="6" t="s">
        <v>11</v>
      </c>
      <c r="I9" s="83"/>
      <c r="J9" s="6" t="s">
        <v>10</v>
      </c>
      <c r="K9" s="33"/>
      <c r="L9" s="6" t="s">
        <v>11</v>
      </c>
    </row>
    <row r="10" spans="1:12" ht="15.75" customHeight="1">
      <c r="A10" s="8"/>
      <c r="B10" s="8"/>
      <c r="C10" s="8"/>
      <c r="D10" s="84"/>
      <c r="E10" s="8"/>
      <c r="F10" s="97" t="s">
        <v>13</v>
      </c>
      <c r="G10" s="5"/>
      <c r="H10" s="97" t="s">
        <v>13</v>
      </c>
      <c r="I10" s="8"/>
      <c r="J10" s="97" t="s">
        <v>13</v>
      </c>
      <c r="K10" s="5"/>
      <c r="L10" s="97" t="s">
        <v>13</v>
      </c>
    </row>
    <row r="11" spans="1:12" ht="15.75" customHeight="1">
      <c r="A11" s="15" t="s">
        <v>83</v>
      </c>
      <c r="B11" s="15"/>
      <c r="C11" s="15"/>
      <c r="D11" s="84"/>
      <c r="E11" s="10"/>
      <c r="F11" s="9"/>
      <c r="G11" s="10"/>
      <c r="H11" s="10"/>
      <c r="I11" s="10"/>
      <c r="J11" s="26"/>
      <c r="K11" s="8"/>
      <c r="L11" s="13"/>
    </row>
    <row r="12" spans="1:12" ht="3.75" customHeight="1">
      <c r="A12" s="15"/>
      <c r="B12" s="15"/>
      <c r="C12" s="15"/>
      <c r="D12" s="84"/>
      <c r="E12" s="10"/>
      <c r="F12" s="9"/>
      <c r="G12" s="10"/>
      <c r="H12" s="10"/>
      <c r="I12" s="10"/>
      <c r="J12" s="26"/>
      <c r="K12" s="8"/>
      <c r="L12" s="13"/>
    </row>
    <row r="13" spans="1:12" ht="15.75" customHeight="1">
      <c r="A13" s="87" t="s">
        <v>84</v>
      </c>
      <c r="B13" s="87"/>
      <c r="C13" s="87"/>
      <c r="D13" s="85"/>
      <c r="E13" s="2"/>
      <c r="F13" s="34">
        <v>78701348</v>
      </c>
      <c r="G13" s="84"/>
      <c r="H13" s="35">
        <v>123835230</v>
      </c>
      <c r="I13" s="84"/>
      <c r="J13" s="34">
        <v>78701348</v>
      </c>
      <c r="K13" s="84"/>
      <c r="L13" s="35">
        <v>123845823</v>
      </c>
    </row>
    <row r="14" spans="1:12" ht="15.75" customHeight="1">
      <c r="A14" s="87" t="s">
        <v>85</v>
      </c>
      <c r="B14" s="87"/>
      <c r="C14" s="87"/>
      <c r="D14" s="84"/>
      <c r="E14" s="37"/>
      <c r="F14" s="38">
        <v>73189562</v>
      </c>
      <c r="G14" s="8"/>
      <c r="H14" s="36">
        <v>98938595</v>
      </c>
      <c r="I14" s="8"/>
      <c r="J14" s="38">
        <v>72127058</v>
      </c>
      <c r="K14" s="8"/>
      <c r="L14" s="36">
        <v>98096054</v>
      </c>
    </row>
    <row r="15" spans="1:12" ht="15.75" customHeight="1">
      <c r="A15" s="87" t="s">
        <v>86</v>
      </c>
      <c r="B15" s="87"/>
      <c r="C15" s="87"/>
      <c r="D15" s="84"/>
      <c r="E15" s="37"/>
      <c r="F15" s="39">
        <v>157824514</v>
      </c>
      <c r="G15" s="84"/>
      <c r="H15" s="111">
        <v>25454278</v>
      </c>
      <c r="I15" s="84"/>
      <c r="J15" s="39">
        <v>124187479</v>
      </c>
      <c r="K15" s="84"/>
      <c r="L15" s="111">
        <v>25454278</v>
      </c>
    </row>
    <row r="16" spans="1:12" ht="3.75" customHeight="1">
      <c r="A16" s="87"/>
      <c r="B16" s="87"/>
      <c r="C16" s="87"/>
      <c r="D16" s="84"/>
      <c r="E16" s="10"/>
      <c r="F16" s="9"/>
      <c r="G16" s="10"/>
      <c r="H16" s="10"/>
      <c r="I16" s="10"/>
      <c r="J16" s="9"/>
      <c r="K16" s="8"/>
      <c r="L16" s="10"/>
    </row>
    <row r="17" spans="1:12" ht="15.75" customHeight="1">
      <c r="A17" s="15" t="s">
        <v>87</v>
      </c>
      <c r="B17" s="15"/>
      <c r="C17" s="15"/>
      <c r="D17" s="84"/>
      <c r="E17" s="10"/>
      <c r="F17" s="14">
        <f>SUM(F13:F16)</f>
        <v>309715424</v>
      </c>
      <c r="G17" s="10"/>
      <c r="H17" s="101">
        <f>SUM(H13:H16)</f>
        <v>248228103</v>
      </c>
      <c r="I17" s="10"/>
      <c r="J17" s="14">
        <f>SUM(J13:J16)</f>
        <v>275015885</v>
      </c>
      <c r="K17" s="8"/>
      <c r="L17" s="101">
        <f>SUM(L13:L16)</f>
        <v>247396155</v>
      </c>
    </row>
    <row r="18" spans="1:12" ht="9.75" customHeight="1">
      <c r="A18" s="15"/>
      <c r="B18" s="15"/>
      <c r="C18" s="15"/>
      <c r="D18" s="84"/>
      <c r="E18" s="10"/>
      <c r="F18" s="9"/>
      <c r="G18" s="10"/>
      <c r="H18" s="10"/>
      <c r="I18" s="10"/>
      <c r="J18" s="9"/>
      <c r="K18" s="8"/>
      <c r="L18" s="10"/>
    </row>
    <row r="19" spans="1:12" ht="15.75" customHeight="1">
      <c r="A19" s="15" t="s">
        <v>88</v>
      </c>
      <c r="B19" s="15"/>
      <c r="C19" s="15"/>
      <c r="D19" s="84"/>
      <c r="E19" s="10"/>
      <c r="F19" s="9"/>
      <c r="G19" s="10"/>
      <c r="H19" s="10"/>
      <c r="I19" s="10"/>
      <c r="J19" s="26"/>
      <c r="K19" s="8"/>
      <c r="L19" s="13"/>
    </row>
    <row r="20" spans="1:12" ht="3.75" customHeight="1">
      <c r="A20" s="15"/>
      <c r="B20" s="15"/>
      <c r="C20" s="15"/>
      <c r="D20" s="84"/>
      <c r="E20" s="10"/>
      <c r="F20" s="9"/>
      <c r="G20" s="10"/>
      <c r="H20" s="10"/>
      <c r="I20" s="10"/>
      <c r="J20" s="26"/>
      <c r="K20" s="8"/>
      <c r="L20" s="13"/>
    </row>
    <row r="21" spans="1:12" ht="15.75" customHeight="1">
      <c r="A21" s="87" t="s">
        <v>89</v>
      </c>
      <c r="B21" s="87"/>
      <c r="C21" s="87"/>
      <c r="D21" s="84"/>
      <c r="E21" s="10"/>
      <c r="F21" s="9">
        <v>-75165311</v>
      </c>
      <c r="G21" s="10"/>
      <c r="H21" s="10">
        <v>-113982835</v>
      </c>
      <c r="I21" s="10"/>
      <c r="J21" s="9">
        <v>-75165311</v>
      </c>
      <c r="K21" s="84"/>
      <c r="L21" s="10">
        <v>-113982835</v>
      </c>
    </row>
    <row r="22" spans="1:12" ht="15.75" customHeight="1">
      <c r="A22" s="87" t="s">
        <v>90</v>
      </c>
      <c r="B22" s="87"/>
      <c r="C22" s="87"/>
      <c r="D22" s="84"/>
      <c r="E22" s="10"/>
      <c r="F22" s="9">
        <v>-51939605</v>
      </c>
      <c r="G22" s="10"/>
      <c r="H22" s="10">
        <v>-67591047</v>
      </c>
      <c r="I22" s="10"/>
      <c r="J22" s="9">
        <v>-51865657</v>
      </c>
      <c r="K22" s="10"/>
      <c r="L22" s="10">
        <v>-67642460</v>
      </c>
    </row>
    <row r="23" spans="1:12" ht="15.75" customHeight="1">
      <c r="A23" s="87" t="s">
        <v>91</v>
      </c>
      <c r="B23" s="87"/>
      <c r="C23" s="87"/>
      <c r="D23" s="84"/>
      <c r="E23" s="10"/>
      <c r="F23" s="14">
        <v>-134091903</v>
      </c>
      <c r="G23" s="10"/>
      <c r="H23" s="101">
        <v>-25226514</v>
      </c>
      <c r="I23" s="10"/>
      <c r="J23" s="14">
        <v>-106828270</v>
      </c>
      <c r="K23" s="84"/>
      <c r="L23" s="101">
        <v>-24874559</v>
      </c>
    </row>
    <row r="24" spans="1:12" ht="3.75" customHeight="1">
      <c r="A24" s="87"/>
      <c r="B24" s="87"/>
      <c r="C24" s="87"/>
      <c r="D24" s="84"/>
      <c r="E24" s="10"/>
      <c r="F24" s="112"/>
      <c r="G24" s="84"/>
      <c r="H24" s="40"/>
      <c r="I24" s="84"/>
      <c r="J24" s="9"/>
      <c r="K24" s="41"/>
      <c r="L24" s="10"/>
    </row>
    <row r="25" spans="1:12" ht="15.75" customHeight="1">
      <c r="A25" s="15" t="s">
        <v>92</v>
      </c>
      <c r="B25" s="15"/>
      <c r="C25" s="15"/>
      <c r="D25" s="84"/>
      <c r="E25" s="10"/>
      <c r="F25" s="14">
        <f>SUM(F21:F24)</f>
        <v>-261196819</v>
      </c>
      <c r="G25" s="10"/>
      <c r="H25" s="101">
        <f>SUM(H21:H24)</f>
        <v>-206800396</v>
      </c>
      <c r="I25" s="10"/>
      <c r="J25" s="14">
        <f>SUM(J21:J24)</f>
        <v>-233859238</v>
      </c>
      <c r="K25" s="8"/>
      <c r="L25" s="101">
        <f>SUM(L21:L24)</f>
        <v>-206499854</v>
      </c>
    </row>
    <row r="26" spans="1:12" ht="9.75" customHeight="1">
      <c r="A26" s="8"/>
      <c r="B26" s="8"/>
      <c r="C26" s="8"/>
      <c r="D26" s="85"/>
      <c r="E26" s="2"/>
      <c r="F26" s="7"/>
      <c r="G26" s="2"/>
      <c r="H26" s="2"/>
      <c r="I26" s="2"/>
      <c r="J26" s="26"/>
      <c r="K26" s="13"/>
      <c r="L26" s="13"/>
    </row>
    <row r="27" spans="1:12" ht="15.75" customHeight="1">
      <c r="A27" s="42" t="s">
        <v>93</v>
      </c>
      <c r="B27" s="42"/>
      <c r="C27" s="42"/>
      <c r="D27" s="85"/>
      <c r="E27" s="10"/>
      <c r="F27" s="9">
        <f>SUM(F17+F25)</f>
        <v>48518605</v>
      </c>
      <c r="G27" s="85"/>
      <c r="H27" s="10">
        <f>SUM(H17+H25)</f>
        <v>41427707</v>
      </c>
      <c r="I27" s="85"/>
      <c r="J27" s="9">
        <f>SUM(J17+J25)</f>
        <v>41156647</v>
      </c>
      <c r="K27" s="41"/>
      <c r="L27" s="10">
        <f>SUM(L17+L25)</f>
        <v>40896301</v>
      </c>
    </row>
    <row r="28" spans="1:12" ht="15.75" customHeight="1">
      <c r="A28" s="87" t="s">
        <v>94</v>
      </c>
      <c r="B28" s="87"/>
      <c r="C28" s="87"/>
      <c r="D28" s="84"/>
      <c r="E28" s="10"/>
      <c r="F28" s="38">
        <v>436800</v>
      </c>
      <c r="G28" s="84"/>
      <c r="H28" s="36">
        <v>1329413</v>
      </c>
      <c r="I28" s="84"/>
      <c r="J28" s="38">
        <v>3394238</v>
      </c>
      <c r="K28" s="84"/>
      <c r="L28" s="36">
        <v>3801779</v>
      </c>
    </row>
    <row r="29" spans="1:12" ht="15.75" customHeight="1">
      <c r="A29" s="87" t="s">
        <v>95</v>
      </c>
      <c r="B29" s="87"/>
      <c r="C29" s="87"/>
      <c r="D29" s="84"/>
      <c r="E29" s="10"/>
      <c r="F29" s="9">
        <v>-5865381</v>
      </c>
      <c r="G29" s="10"/>
      <c r="H29" s="10">
        <v>-4110832</v>
      </c>
      <c r="I29" s="10"/>
      <c r="J29" s="9">
        <v>-6039699</v>
      </c>
      <c r="K29" s="84"/>
      <c r="L29" s="10">
        <v>-4098981</v>
      </c>
    </row>
    <row r="30" spans="1:12" ht="15.75" customHeight="1">
      <c r="A30" s="87" t="s">
        <v>96</v>
      </c>
      <c r="B30" s="87"/>
      <c r="C30" s="87"/>
      <c r="D30" s="84"/>
      <c r="E30" s="10"/>
      <c r="F30" s="9">
        <v>-25666871</v>
      </c>
      <c r="G30" s="10"/>
      <c r="H30" s="10">
        <v>-24055609</v>
      </c>
      <c r="I30" s="10"/>
      <c r="J30" s="9">
        <v>-24824062</v>
      </c>
      <c r="K30" s="84"/>
      <c r="L30" s="10">
        <v>-22919508</v>
      </c>
    </row>
    <row r="31" spans="1:12" ht="15.75" customHeight="1">
      <c r="A31" s="87" t="s">
        <v>97</v>
      </c>
      <c r="B31" s="87"/>
      <c r="C31" s="87"/>
      <c r="D31" s="84"/>
      <c r="E31" s="10"/>
      <c r="F31" s="14">
        <v>-9153430</v>
      </c>
      <c r="G31" s="10"/>
      <c r="H31" s="101">
        <v>-2530572</v>
      </c>
      <c r="I31" s="10"/>
      <c r="J31" s="14">
        <v>-9104770</v>
      </c>
      <c r="K31" s="84"/>
      <c r="L31" s="101">
        <v>-2448216</v>
      </c>
    </row>
    <row r="32" spans="1:12" ht="3.75" customHeight="1">
      <c r="A32" s="87"/>
      <c r="B32" s="87"/>
      <c r="C32" s="87"/>
      <c r="D32" s="84"/>
      <c r="E32" s="10"/>
      <c r="F32" s="9"/>
      <c r="G32" s="84"/>
      <c r="H32" s="10"/>
      <c r="I32" s="84"/>
      <c r="J32" s="9"/>
      <c r="K32" s="41"/>
      <c r="L32" s="10"/>
    </row>
    <row r="33" spans="1:12" ht="15.75" customHeight="1">
      <c r="A33" s="43" t="s">
        <v>98</v>
      </c>
      <c r="B33" s="43"/>
      <c r="C33" s="43"/>
      <c r="D33" s="85"/>
      <c r="E33" s="10"/>
      <c r="F33" s="9">
        <f>SUM(F27:F32)</f>
        <v>8269723</v>
      </c>
      <c r="G33" s="10"/>
      <c r="H33" s="10">
        <f>SUM(H27:H32)</f>
        <v>12060107</v>
      </c>
      <c r="I33" s="10"/>
      <c r="J33" s="9">
        <f>SUM(J27:J32)</f>
        <v>4582354</v>
      </c>
      <c r="K33" s="8"/>
      <c r="L33" s="10">
        <f>SUM(L27:L32)</f>
        <v>15231375</v>
      </c>
    </row>
    <row r="34" spans="1:12" ht="15.75" customHeight="1">
      <c r="A34" s="27" t="s">
        <v>99</v>
      </c>
      <c r="B34" s="27"/>
      <c r="C34" s="27"/>
      <c r="D34" s="84"/>
      <c r="E34" s="10"/>
      <c r="F34" s="14">
        <v>6212699</v>
      </c>
      <c r="G34" s="10"/>
      <c r="H34" s="101">
        <v>-881867</v>
      </c>
      <c r="I34" s="10"/>
      <c r="J34" s="14">
        <v>-832379</v>
      </c>
      <c r="K34" s="84"/>
      <c r="L34" s="101">
        <v>-872745</v>
      </c>
    </row>
    <row r="35" spans="1:12" ht="3.75" customHeight="1">
      <c r="A35" s="43"/>
      <c r="B35" s="43"/>
      <c r="C35" s="43"/>
      <c r="D35" s="85"/>
      <c r="E35" s="10"/>
      <c r="F35" s="9"/>
      <c r="G35" s="10"/>
      <c r="H35" s="10"/>
      <c r="I35" s="10"/>
      <c r="J35" s="9"/>
      <c r="K35" s="8"/>
      <c r="L35" s="10"/>
    </row>
    <row r="36" spans="1:12" ht="15.75" customHeight="1">
      <c r="A36" s="43" t="s">
        <v>100</v>
      </c>
      <c r="B36" s="43"/>
      <c r="C36" s="43"/>
      <c r="D36" s="85"/>
      <c r="E36" s="10"/>
      <c r="F36" s="9">
        <f>SUM(F33:F35)</f>
        <v>14482422</v>
      </c>
      <c r="G36" s="10"/>
      <c r="H36" s="10">
        <f>SUM(H33:H35)</f>
        <v>11178240</v>
      </c>
      <c r="I36" s="10"/>
      <c r="J36" s="9">
        <f>SUM(J33:J35)</f>
        <v>3749975</v>
      </c>
      <c r="K36" s="8"/>
      <c r="L36" s="10">
        <f>SUM(L33:L35)</f>
        <v>14358630</v>
      </c>
    </row>
    <row r="37" spans="1:12" ht="15.75" customHeight="1">
      <c r="A37" s="27" t="s">
        <v>73</v>
      </c>
      <c r="B37" s="43"/>
      <c r="C37" s="43"/>
      <c r="D37" s="85"/>
      <c r="E37" s="10"/>
      <c r="F37" s="14">
        <v>0</v>
      </c>
      <c r="G37" s="10"/>
      <c r="H37" s="101">
        <v>0</v>
      </c>
      <c r="I37" s="10"/>
      <c r="J37" s="14">
        <v>0</v>
      </c>
      <c r="K37" s="8"/>
      <c r="L37" s="101">
        <v>0</v>
      </c>
    </row>
    <row r="38" spans="1:12" ht="3.75" customHeight="1">
      <c r="A38" s="27"/>
      <c r="B38" s="27"/>
      <c r="C38" s="27"/>
      <c r="D38" s="8"/>
      <c r="E38" s="13"/>
      <c r="F38" s="9"/>
      <c r="G38" s="84"/>
      <c r="H38" s="10"/>
      <c r="I38" s="84"/>
      <c r="J38" s="9"/>
      <c r="K38" s="41"/>
      <c r="L38" s="10"/>
    </row>
    <row r="39" spans="1:12" ht="15.75" customHeight="1">
      <c r="A39" s="1" t="s">
        <v>101</v>
      </c>
      <c r="B39" s="1"/>
      <c r="C39" s="43"/>
      <c r="D39" s="8"/>
      <c r="E39" s="13"/>
      <c r="F39" s="102">
        <f>SUM(F36:F38)</f>
        <v>14482422</v>
      </c>
      <c r="G39" s="13"/>
      <c r="H39" s="16">
        <f>SUM(H36:H38)</f>
        <v>11178240</v>
      </c>
      <c r="I39" s="13"/>
      <c r="J39" s="102">
        <f>SUM(J36:J38)</f>
        <v>3749975</v>
      </c>
      <c r="K39" s="8"/>
      <c r="L39" s="16">
        <f>SUM(L36:L38)</f>
        <v>14358630</v>
      </c>
    </row>
    <row r="40" spans="1:12" ht="9.75" customHeight="1">
      <c r="A40" s="43"/>
      <c r="B40" s="43"/>
      <c r="C40" s="43"/>
      <c r="D40" s="8"/>
      <c r="E40" s="13"/>
      <c r="F40" s="26"/>
      <c r="G40" s="13"/>
      <c r="H40" s="13"/>
      <c r="I40" s="13"/>
      <c r="J40" s="9"/>
      <c r="K40" s="8"/>
      <c r="L40" s="10"/>
    </row>
    <row r="41" spans="1:12" ht="15.75" customHeight="1">
      <c r="A41" s="43" t="s">
        <v>102</v>
      </c>
      <c r="B41" s="43"/>
      <c r="C41" s="43"/>
      <c r="D41" s="8"/>
      <c r="E41" s="13"/>
      <c r="F41" s="26"/>
      <c r="G41" s="13"/>
      <c r="H41" s="13"/>
      <c r="I41" s="13"/>
      <c r="J41" s="9"/>
      <c r="K41" s="8"/>
      <c r="L41" s="10"/>
    </row>
    <row r="42" spans="1:12" ht="15.75" customHeight="1">
      <c r="A42" s="27" t="s">
        <v>103</v>
      </c>
      <c r="B42" s="8"/>
      <c r="C42" s="27"/>
      <c r="D42" s="8"/>
      <c r="E42" s="13"/>
      <c r="F42" s="38">
        <v>14480344</v>
      </c>
      <c r="G42" s="13"/>
      <c r="H42" s="36">
        <v>11176938</v>
      </c>
      <c r="I42" s="13"/>
      <c r="J42" s="44">
        <v>3749975</v>
      </c>
      <c r="K42" s="13"/>
      <c r="L42" s="45">
        <v>14358630</v>
      </c>
    </row>
    <row r="43" spans="1:12" ht="15.75" customHeight="1">
      <c r="A43" s="27" t="s">
        <v>75</v>
      </c>
      <c r="B43" s="8"/>
      <c r="C43" s="27"/>
      <c r="D43" s="8"/>
      <c r="E43" s="13"/>
      <c r="F43" s="46">
        <v>2078</v>
      </c>
      <c r="G43" s="13"/>
      <c r="H43" s="113">
        <v>1302</v>
      </c>
      <c r="I43" s="13"/>
      <c r="J43" s="47">
        <v>0</v>
      </c>
      <c r="K43" s="13"/>
      <c r="L43" s="105">
        <v>0</v>
      </c>
    </row>
    <row r="44" spans="1:12" ht="3.75" customHeight="1">
      <c r="A44" s="8"/>
      <c r="B44" s="8"/>
      <c r="C44" s="8"/>
      <c r="D44" s="85"/>
      <c r="E44" s="2"/>
      <c r="F44" s="26"/>
      <c r="G44" s="84"/>
      <c r="H44" s="13"/>
      <c r="I44" s="20"/>
      <c r="J44" s="26"/>
      <c r="K44" s="10"/>
      <c r="L44" s="13"/>
    </row>
    <row r="45" spans="1:12" ht="15.75" customHeight="1">
      <c r="A45" s="43"/>
      <c r="B45" s="43"/>
      <c r="C45" s="43"/>
      <c r="D45" s="8"/>
      <c r="E45" s="13"/>
      <c r="F45" s="114">
        <f>SUM(F42:F44)</f>
        <v>14482422</v>
      </c>
      <c r="G45" s="13"/>
      <c r="H45" s="48">
        <f>SUM(H42:H44)</f>
        <v>11178240</v>
      </c>
      <c r="I45" s="13"/>
      <c r="J45" s="102">
        <f>SUM(J42:J44)</f>
        <v>3749975</v>
      </c>
      <c r="K45" s="8"/>
      <c r="L45" s="16">
        <f>SUM(L42:L44)</f>
        <v>14358630</v>
      </c>
    </row>
    <row r="46" spans="1:12" ht="9.75" customHeight="1">
      <c r="A46" s="43"/>
      <c r="B46" s="43"/>
      <c r="C46" s="43"/>
      <c r="D46" s="8"/>
      <c r="E46" s="13"/>
      <c r="F46" s="26"/>
      <c r="G46" s="13"/>
      <c r="H46" s="13"/>
      <c r="I46" s="13"/>
      <c r="J46" s="9"/>
      <c r="K46" s="8"/>
      <c r="L46" s="10"/>
    </row>
    <row r="47" spans="1:12" ht="15.75" customHeight="1">
      <c r="A47" s="1" t="s">
        <v>104</v>
      </c>
      <c r="B47" s="1"/>
      <c r="C47" s="1"/>
      <c r="D47" s="8"/>
      <c r="E47" s="13"/>
      <c r="F47" s="26"/>
      <c r="G47" s="13"/>
      <c r="H47" s="13"/>
      <c r="I47" s="13"/>
      <c r="J47" s="9"/>
      <c r="K47" s="8"/>
      <c r="L47" s="10"/>
    </row>
    <row r="48" spans="1:12" ht="15.75" customHeight="1">
      <c r="A48" s="27" t="s">
        <v>103</v>
      </c>
      <c r="B48" s="8"/>
      <c r="C48" s="27"/>
      <c r="D48" s="84"/>
      <c r="E48" s="10"/>
      <c r="F48" s="38">
        <v>14480344</v>
      </c>
      <c r="G48" s="84"/>
      <c r="H48" s="36">
        <v>11176938</v>
      </c>
      <c r="I48" s="20"/>
      <c r="J48" s="44">
        <v>3749975</v>
      </c>
      <c r="K48" s="10"/>
      <c r="L48" s="45">
        <v>14358630</v>
      </c>
    </row>
    <row r="49" spans="1:12" ht="15.75" customHeight="1">
      <c r="A49" s="8" t="s">
        <v>75</v>
      </c>
      <c r="B49" s="8"/>
      <c r="C49" s="8"/>
      <c r="D49" s="85"/>
      <c r="E49" s="2"/>
      <c r="F49" s="46">
        <v>2078</v>
      </c>
      <c r="G49" s="84"/>
      <c r="H49" s="113">
        <v>1302</v>
      </c>
      <c r="I49" s="20"/>
      <c r="J49" s="47">
        <v>0</v>
      </c>
      <c r="K49" s="10"/>
      <c r="L49" s="105">
        <v>0</v>
      </c>
    </row>
    <row r="50" spans="1:12" ht="3.75" customHeight="1">
      <c r="A50" s="8"/>
      <c r="B50" s="8"/>
      <c r="C50" s="8"/>
      <c r="D50" s="85"/>
      <c r="E50" s="2"/>
      <c r="F50" s="26"/>
      <c r="G50" s="84"/>
      <c r="H50" s="13"/>
      <c r="I50" s="20"/>
      <c r="J50" s="26"/>
      <c r="K50" s="10"/>
      <c r="L50" s="13"/>
    </row>
    <row r="51" spans="1:12" ht="15.75" customHeight="1">
      <c r="A51" s="87"/>
      <c r="B51" s="87"/>
      <c r="C51" s="87"/>
      <c r="D51" s="84"/>
      <c r="E51" s="49"/>
      <c r="F51" s="102">
        <f>SUM(F48:F50)</f>
        <v>14482422</v>
      </c>
      <c r="G51" s="10"/>
      <c r="H51" s="16">
        <f>SUM(H48:H50)</f>
        <v>11178240</v>
      </c>
      <c r="I51" s="49"/>
      <c r="J51" s="102">
        <f>SUM(J48:J50)</f>
        <v>3749975</v>
      </c>
      <c r="K51" s="13"/>
      <c r="L51" s="16">
        <f>SUM(L48:L50)</f>
        <v>14358630</v>
      </c>
    </row>
    <row r="52" spans="1:12" ht="7.5" customHeight="1">
      <c r="A52" s="87"/>
      <c r="B52" s="87"/>
      <c r="C52" s="87"/>
      <c r="D52" s="84"/>
      <c r="E52" s="49"/>
      <c r="F52" s="9"/>
      <c r="G52" s="49"/>
      <c r="H52" s="10"/>
      <c r="I52" s="49"/>
      <c r="J52" s="9"/>
      <c r="K52" s="8"/>
      <c r="L52" s="10"/>
    </row>
    <row r="53" spans="1:12" ht="15.75" customHeight="1">
      <c r="A53" s="15" t="s">
        <v>105</v>
      </c>
      <c r="B53" s="15"/>
      <c r="C53" s="15"/>
      <c r="D53" s="84"/>
      <c r="E53" s="49"/>
      <c r="F53" s="9"/>
      <c r="G53" s="49"/>
      <c r="H53" s="10"/>
      <c r="I53" s="49"/>
      <c r="J53" s="9"/>
      <c r="K53" s="8"/>
      <c r="L53" s="10"/>
    </row>
    <row r="54" spans="1:12" ht="15.75" customHeight="1">
      <c r="A54" s="87" t="s">
        <v>106</v>
      </c>
      <c r="B54" s="8"/>
      <c r="C54" s="87"/>
      <c r="D54" s="84"/>
      <c r="E54" s="49"/>
      <c r="F54" s="115">
        <v>4.5823873417721518E-2</v>
      </c>
      <c r="G54" s="49"/>
      <c r="H54" s="50">
        <v>3.8228270288647719E-2</v>
      </c>
      <c r="I54" s="49"/>
      <c r="J54" s="115">
        <v>7.6228040702749876E-3</v>
      </c>
      <c r="K54" s="51"/>
      <c r="L54" s="50">
        <v>4.9110551442146835E-2</v>
      </c>
    </row>
    <row r="55" spans="1:12" ht="3.75" customHeight="1">
      <c r="A55" s="87"/>
      <c r="B55" s="8"/>
      <c r="C55" s="87"/>
      <c r="D55" s="84"/>
      <c r="E55" s="49"/>
      <c r="F55" s="52"/>
      <c r="G55" s="49"/>
      <c r="H55" s="49"/>
      <c r="I55" s="49"/>
      <c r="J55" s="52"/>
      <c r="K55" s="51"/>
      <c r="L55" s="49"/>
    </row>
    <row r="56" spans="1:12" ht="15.75" customHeight="1">
      <c r="A56" s="87" t="s">
        <v>107</v>
      </c>
      <c r="B56" s="8"/>
      <c r="C56" s="8"/>
      <c r="D56" s="8"/>
      <c r="E56" s="13"/>
      <c r="F56" s="116">
        <v>4.2897501947020404E-2</v>
      </c>
      <c r="G56" s="51"/>
      <c r="H56" s="53">
        <v>3.8228270239795539E-2</v>
      </c>
      <c r="I56" s="51"/>
      <c r="J56" s="116">
        <v>7.1751486443750664E-3</v>
      </c>
      <c r="K56" s="51"/>
      <c r="L56" s="53">
        <v>4.9110551379388113E-2</v>
      </c>
    </row>
    <row r="57" spans="1:12" ht="15.75" customHeight="1">
      <c r="A57" s="8"/>
      <c r="B57" s="8"/>
      <c r="C57" s="8"/>
      <c r="D57" s="8"/>
      <c r="E57" s="13"/>
      <c r="F57" s="13"/>
      <c r="G57" s="13"/>
      <c r="H57" s="13"/>
      <c r="I57" s="13"/>
      <c r="J57" s="13"/>
      <c r="K57" s="8"/>
      <c r="L57" s="13"/>
    </row>
    <row r="58" spans="1:12" ht="15" customHeight="1">
      <c r="A58" s="8"/>
      <c r="B58" s="8"/>
      <c r="C58" s="8"/>
      <c r="D58" s="8"/>
      <c r="E58" s="13"/>
      <c r="F58" s="13"/>
      <c r="G58" s="13"/>
      <c r="H58" s="13"/>
      <c r="I58" s="13"/>
      <c r="J58" s="13"/>
      <c r="K58" s="8"/>
      <c r="L58" s="13"/>
    </row>
    <row r="59" spans="1:12" ht="15.75" customHeight="1">
      <c r="A59" s="90" t="s">
        <v>37</v>
      </c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</row>
    <row r="60" spans="1:12" ht="13.5" customHeight="1">
      <c r="A60" s="87"/>
      <c r="B60" s="8"/>
      <c r="C60" s="87"/>
      <c r="D60" s="84"/>
      <c r="E60" s="49"/>
      <c r="F60" s="49"/>
      <c r="G60" s="49"/>
      <c r="H60" s="49"/>
      <c r="I60" s="49"/>
      <c r="J60" s="49"/>
      <c r="K60" s="51"/>
      <c r="L60" s="49"/>
    </row>
    <row r="61" spans="1:12" ht="21.95" customHeight="1">
      <c r="A61" s="117" t="str">
        <f>'EN 2-4'!A104</f>
        <v>The accompanying notes are an integral part of these consolidated and separate financial statements.</v>
      </c>
      <c r="B61" s="117"/>
      <c r="C61" s="117"/>
      <c r="D61" s="104"/>
      <c r="E61" s="104"/>
      <c r="F61" s="104"/>
      <c r="G61" s="104"/>
      <c r="H61" s="104"/>
      <c r="I61" s="104"/>
      <c r="J61" s="104"/>
      <c r="K61" s="104"/>
      <c r="L61" s="104"/>
    </row>
  </sheetData>
  <mergeCells count="5">
    <mergeCell ref="F6:H6"/>
    <mergeCell ref="J6:L6"/>
    <mergeCell ref="F7:H7"/>
    <mergeCell ref="J7:L7"/>
    <mergeCell ref="A59:L59"/>
  </mergeCells>
  <pageMargins left="0.8" right="0.5" top="0.5" bottom="0.6" header="0.49" footer="0.4"/>
  <pageSetup paperSize="9" scale="96" firstPageNumber="5" orientation="portrait" useFirstPageNumber="1" r:id="rId1"/>
  <headerFooter>
    <oddFooter>&amp;R&amp;"Arial,Regular"&amp;9&amp;P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36C09"/>
  </sheetPr>
  <dimension ref="A1:L65"/>
  <sheetViews>
    <sheetView view="pageBreakPreview" topLeftCell="A16" zoomScale="110" zoomScaleNormal="100" zoomScaleSheetLayoutView="110" workbookViewId="0">
      <selection activeCell="L79" sqref="L79"/>
    </sheetView>
  </sheetViews>
  <sheetFormatPr defaultColWidth="10.140625" defaultRowHeight="15" customHeight="1"/>
  <cols>
    <col min="1" max="1" width="1.140625" style="82" customWidth="1"/>
    <col min="2" max="2" width="1.28515625" style="82" customWidth="1"/>
    <col min="3" max="3" width="37.42578125" style="82" customWidth="1"/>
    <col min="4" max="4" width="4.28515625" style="82" customWidth="1"/>
    <col min="5" max="5" width="0.7109375" style="82" customWidth="1"/>
    <col min="6" max="6" width="12.7109375" style="82" customWidth="1"/>
    <col min="7" max="7" width="0.7109375" style="82" customWidth="1"/>
    <col min="8" max="8" width="12.7109375" style="82" customWidth="1"/>
    <col min="9" max="9" width="0.7109375" style="82" customWidth="1"/>
    <col min="10" max="10" width="12.7109375" style="82" customWidth="1"/>
    <col min="11" max="11" width="0.7109375" style="82" customWidth="1"/>
    <col min="12" max="12" width="12.7109375" style="82" customWidth="1"/>
    <col min="13" max="16384" width="10.140625" style="82"/>
  </cols>
  <sheetData>
    <row r="1" spans="1:12" ht="16.5" customHeight="1">
      <c r="A1" s="1" t="s">
        <v>0</v>
      </c>
      <c r="B1" s="8"/>
      <c r="C1" s="8"/>
      <c r="D1" s="8"/>
      <c r="E1" s="13"/>
      <c r="F1" s="13"/>
      <c r="G1" s="13"/>
      <c r="H1" s="13"/>
      <c r="I1" s="13"/>
      <c r="J1" s="13"/>
      <c r="K1" s="8"/>
      <c r="L1" s="13"/>
    </row>
    <row r="2" spans="1:12" ht="16.5" customHeight="1">
      <c r="A2" s="15" t="s">
        <v>78</v>
      </c>
      <c r="B2" s="15"/>
      <c r="C2" s="15"/>
      <c r="D2" s="84"/>
      <c r="E2" s="20"/>
      <c r="F2" s="20"/>
      <c r="G2" s="20"/>
      <c r="H2" s="20"/>
      <c r="I2" s="20"/>
      <c r="J2" s="20"/>
      <c r="K2" s="8"/>
      <c r="L2" s="20"/>
    </row>
    <row r="3" spans="1:12" ht="16.5" customHeight="1">
      <c r="A3" s="108" t="s">
        <v>108</v>
      </c>
      <c r="B3" s="108"/>
      <c r="C3" s="108"/>
      <c r="D3" s="107"/>
      <c r="E3" s="109"/>
      <c r="F3" s="109"/>
      <c r="G3" s="109"/>
      <c r="H3" s="109"/>
      <c r="I3" s="109"/>
      <c r="J3" s="109"/>
      <c r="K3" s="104"/>
      <c r="L3" s="109"/>
    </row>
    <row r="4" spans="1:12" ht="10.5" customHeight="1">
      <c r="A4" s="15"/>
      <c r="B4" s="15"/>
      <c r="C4" s="15"/>
      <c r="D4" s="84"/>
      <c r="E4" s="20"/>
      <c r="F4" s="20"/>
      <c r="G4" s="20"/>
      <c r="H4" s="20"/>
      <c r="I4" s="20"/>
      <c r="J4" s="20"/>
      <c r="K4" s="8"/>
      <c r="L4" s="20"/>
    </row>
    <row r="5" spans="1:12" ht="10.5" customHeight="1">
      <c r="A5" s="15"/>
      <c r="B5" s="15"/>
      <c r="C5" s="15"/>
      <c r="D5" s="84"/>
      <c r="E5" s="20"/>
      <c r="F5" s="20"/>
      <c r="G5" s="20"/>
      <c r="H5" s="20"/>
      <c r="I5" s="20"/>
      <c r="J5" s="20"/>
      <c r="K5" s="8"/>
      <c r="L5" s="20"/>
    </row>
    <row r="6" spans="1:12" ht="15" customHeight="1">
      <c r="A6" s="8"/>
      <c r="B6" s="8"/>
      <c r="C6" s="8"/>
      <c r="D6" s="84"/>
      <c r="E6" s="10"/>
      <c r="F6" s="91" t="s">
        <v>80</v>
      </c>
      <c r="G6" s="89"/>
      <c r="H6" s="89"/>
      <c r="I6" s="86"/>
      <c r="J6" s="92" t="s">
        <v>81</v>
      </c>
      <c r="K6" s="89"/>
      <c r="L6" s="89"/>
    </row>
    <row r="7" spans="1:12" ht="15" customHeight="1">
      <c r="A7" s="8"/>
      <c r="B7" s="8"/>
      <c r="C7" s="8"/>
      <c r="D7" s="84"/>
      <c r="E7" s="10"/>
      <c r="F7" s="98" t="s">
        <v>82</v>
      </c>
      <c r="G7" s="99"/>
      <c r="H7" s="99"/>
      <c r="I7" s="84"/>
      <c r="J7" s="110" t="s">
        <v>82</v>
      </c>
      <c r="K7" s="99"/>
      <c r="L7" s="99"/>
    </row>
    <row r="8" spans="1:12" ht="15" customHeight="1">
      <c r="A8" s="8"/>
      <c r="B8" s="8"/>
      <c r="C8" s="8"/>
      <c r="D8" s="84"/>
      <c r="E8" s="10"/>
      <c r="F8" s="6" t="s">
        <v>8</v>
      </c>
      <c r="G8" s="31"/>
      <c r="H8" s="6" t="s">
        <v>8</v>
      </c>
      <c r="I8" s="32"/>
      <c r="J8" s="6" t="s">
        <v>8</v>
      </c>
      <c r="K8" s="31"/>
      <c r="L8" s="6" t="s">
        <v>8</v>
      </c>
    </row>
    <row r="9" spans="1:12" ht="15" customHeight="1">
      <c r="A9" s="8"/>
      <c r="B9" s="8"/>
      <c r="C9" s="8"/>
      <c r="D9" s="8"/>
      <c r="E9" s="13"/>
      <c r="F9" s="6" t="s">
        <v>10</v>
      </c>
      <c r="G9" s="33"/>
      <c r="H9" s="6" t="s">
        <v>11</v>
      </c>
      <c r="I9" s="83"/>
      <c r="J9" s="6" t="s">
        <v>10</v>
      </c>
      <c r="K9" s="33"/>
      <c r="L9" s="6" t="s">
        <v>11</v>
      </c>
    </row>
    <row r="10" spans="1:12" ht="15" customHeight="1">
      <c r="A10" s="8"/>
      <c r="B10" s="8"/>
      <c r="C10" s="8"/>
      <c r="D10" s="96" t="s">
        <v>109</v>
      </c>
      <c r="E10" s="8"/>
      <c r="F10" s="97" t="s">
        <v>13</v>
      </c>
      <c r="G10" s="5"/>
      <c r="H10" s="97" t="s">
        <v>13</v>
      </c>
      <c r="I10" s="8"/>
      <c r="J10" s="97" t="s">
        <v>13</v>
      </c>
      <c r="K10" s="5"/>
      <c r="L10" s="97" t="s">
        <v>13</v>
      </c>
    </row>
    <row r="11" spans="1:12" ht="15" customHeight="1">
      <c r="A11" s="15" t="s">
        <v>83</v>
      </c>
      <c r="B11" s="15"/>
      <c r="C11" s="15"/>
      <c r="D11" s="84"/>
      <c r="E11" s="10"/>
      <c r="F11" s="9"/>
      <c r="G11" s="10"/>
      <c r="H11" s="10"/>
      <c r="I11" s="10"/>
      <c r="J11" s="26"/>
      <c r="K11" s="8"/>
      <c r="L11" s="13"/>
    </row>
    <row r="12" spans="1:12" ht="3.75" customHeight="1">
      <c r="A12" s="15"/>
      <c r="B12" s="15"/>
      <c r="C12" s="15"/>
      <c r="D12" s="84"/>
      <c r="E12" s="10"/>
      <c r="F12" s="9"/>
      <c r="G12" s="10"/>
      <c r="H12" s="10"/>
      <c r="I12" s="10"/>
      <c r="J12" s="26"/>
      <c r="K12" s="8"/>
      <c r="L12" s="13"/>
    </row>
    <row r="13" spans="1:12" ht="15" customHeight="1">
      <c r="A13" s="87" t="s">
        <v>84</v>
      </c>
      <c r="B13" s="87"/>
      <c r="C13" s="87"/>
      <c r="D13" s="85"/>
      <c r="E13" s="2"/>
      <c r="F13" s="34">
        <v>291163570</v>
      </c>
      <c r="G13" s="84"/>
      <c r="H13" s="35">
        <v>223670526</v>
      </c>
      <c r="I13" s="84"/>
      <c r="J13" s="34">
        <v>291163570</v>
      </c>
      <c r="K13" s="84"/>
      <c r="L13" s="35">
        <v>223655971</v>
      </c>
    </row>
    <row r="14" spans="1:12" ht="15" customHeight="1">
      <c r="A14" s="87" t="s">
        <v>85</v>
      </c>
      <c r="B14" s="87"/>
      <c r="C14" s="87"/>
      <c r="D14" s="84"/>
      <c r="E14" s="37"/>
      <c r="F14" s="38">
        <v>141148953</v>
      </c>
      <c r="G14" s="8"/>
      <c r="H14" s="36">
        <v>168177208</v>
      </c>
      <c r="I14" s="8"/>
      <c r="J14" s="38">
        <v>139048870</v>
      </c>
      <c r="K14" s="8"/>
      <c r="L14" s="36">
        <v>166453711</v>
      </c>
    </row>
    <row r="15" spans="1:12" ht="15" customHeight="1">
      <c r="A15" s="87" t="s">
        <v>86</v>
      </c>
      <c r="B15" s="87"/>
      <c r="C15" s="87"/>
      <c r="D15" s="84"/>
      <c r="E15" s="37"/>
      <c r="F15" s="39">
        <v>385720788</v>
      </c>
      <c r="G15" s="84"/>
      <c r="H15" s="111">
        <v>59233554</v>
      </c>
      <c r="I15" s="84"/>
      <c r="J15" s="39">
        <v>337612611</v>
      </c>
      <c r="K15" s="84"/>
      <c r="L15" s="111">
        <v>59233554</v>
      </c>
    </row>
    <row r="16" spans="1:12" ht="3.75" customHeight="1">
      <c r="A16" s="87"/>
      <c r="B16" s="87"/>
      <c r="C16" s="87"/>
      <c r="D16" s="84"/>
      <c r="E16" s="10"/>
      <c r="F16" s="9"/>
      <c r="G16" s="10"/>
      <c r="H16" s="10"/>
      <c r="I16" s="10"/>
      <c r="J16" s="9"/>
      <c r="K16" s="8"/>
      <c r="L16" s="10"/>
    </row>
    <row r="17" spans="1:12" ht="15" customHeight="1">
      <c r="A17" s="15" t="s">
        <v>87</v>
      </c>
      <c r="B17" s="15"/>
      <c r="C17" s="15"/>
      <c r="D17" s="84"/>
      <c r="E17" s="10"/>
      <c r="F17" s="14">
        <f>SUM(F13:F16)</f>
        <v>818033311</v>
      </c>
      <c r="G17" s="10"/>
      <c r="H17" s="101">
        <f>SUM(H13:H16)</f>
        <v>451081288</v>
      </c>
      <c r="I17" s="10"/>
      <c r="J17" s="14">
        <f>SUM(J13:J16)</f>
        <v>767825051</v>
      </c>
      <c r="K17" s="8"/>
      <c r="L17" s="101">
        <f>SUM(L13:L16)</f>
        <v>449343236</v>
      </c>
    </row>
    <row r="18" spans="1:12" ht="9.75" customHeight="1">
      <c r="A18" s="15"/>
      <c r="B18" s="15"/>
      <c r="C18" s="15"/>
      <c r="D18" s="84"/>
      <c r="E18" s="10"/>
      <c r="F18" s="9"/>
      <c r="G18" s="10"/>
      <c r="H18" s="10"/>
      <c r="I18" s="10"/>
      <c r="J18" s="9"/>
      <c r="K18" s="8"/>
      <c r="L18" s="10"/>
    </row>
    <row r="19" spans="1:12" ht="15" customHeight="1">
      <c r="A19" s="15" t="s">
        <v>88</v>
      </c>
      <c r="B19" s="15"/>
      <c r="C19" s="15"/>
      <c r="D19" s="84"/>
      <c r="E19" s="10"/>
      <c r="F19" s="9"/>
      <c r="G19" s="10"/>
      <c r="H19" s="10"/>
      <c r="I19" s="10"/>
      <c r="J19" s="26"/>
      <c r="K19" s="8"/>
      <c r="L19" s="13"/>
    </row>
    <row r="20" spans="1:12" ht="3.75" customHeight="1">
      <c r="A20" s="15"/>
      <c r="B20" s="15"/>
      <c r="C20" s="15"/>
      <c r="D20" s="84"/>
      <c r="E20" s="10"/>
      <c r="F20" s="9"/>
      <c r="G20" s="10"/>
      <c r="H20" s="10"/>
      <c r="I20" s="10"/>
      <c r="J20" s="26"/>
      <c r="K20" s="8"/>
      <c r="L20" s="13"/>
    </row>
    <row r="21" spans="1:12" ht="15" customHeight="1">
      <c r="A21" s="87" t="s">
        <v>89</v>
      </c>
      <c r="B21" s="87"/>
      <c r="C21" s="87"/>
      <c r="D21" s="84"/>
      <c r="E21" s="10"/>
      <c r="F21" s="9">
        <v>-275485026</v>
      </c>
      <c r="G21" s="10"/>
      <c r="H21" s="10">
        <v>-208938918</v>
      </c>
      <c r="I21" s="10"/>
      <c r="J21" s="9">
        <v>-275485026</v>
      </c>
      <c r="K21" s="84"/>
      <c r="L21" s="10">
        <v>-208938918</v>
      </c>
    </row>
    <row r="22" spans="1:12" ht="15" customHeight="1">
      <c r="A22" s="87" t="s">
        <v>90</v>
      </c>
      <c r="B22" s="87"/>
      <c r="C22" s="87"/>
      <c r="D22" s="84"/>
      <c r="E22" s="10"/>
      <c r="F22" s="9">
        <v>-103891764</v>
      </c>
      <c r="G22" s="10"/>
      <c r="H22" s="10">
        <v>-117414489</v>
      </c>
      <c r="I22" s="10"/>
      <c r="J22" s="9">
        <v>-103720819</v>
      </c>
      <c r="K22" s="10"/>
      <c r="L22" s="10">
        <v>-117584553</v>
      </c>
    </row>
    <row r="23" spans="1:12" ht="15" customHeight="1">
      <c r="A23" s="87" t="s">
        <v>91</v>
      </c>
      <c r="B23" s="87"/>
      <c r="C23" s="87"/>
      <c r="D23" s="84"/>
      <c r="E23" s="10"/>
      <c r="F23" s="14">
        <v>-339835248</v>
      </c>
      <c r="G23" s="10"/>
      <c r="H23" s="101">
        <v>-54279649</v>
      </c>
      <c r="I23" s="10"/>
      <c r="J23" s="14">
        <v>-300979667</v>
      </c>
      <c r="K23" s="84"/>
      <c r="L23" s="101">
        <v>-53572940</v>
      </c>
    </row>
    <row r="24" spans="1:12" ht="3.75" customHeight="1">
      <c r="A24" s="87"/>
      <c r="B24" s="87"/>
      <c r="C24" s="87"/>
      <c r="D24" s="84"/>
      <c r="E24" s="10"/>
      <c r="F24" s="112"/>
      <c r="G24" s="84"/>
      <c r="H24" s="40"/>
      <c r="I24" s="84"/>
      <c r="J24" s="9"/>
      <c r="K24" s="41"/>
      <c r="L24" s="10"/>
    </row>
    <row r="25" spans="1:12" ht="15" customHeight="1">
      <c r="A25" s="15" t="s">
        <v>92</v>
      </c>
      <c r="B25" s="15"/>
      <c r="C25" s="15"/>
      <c r="D25" s="84"/>
      <c r="E25" s="10"/>
      <c r="F25" s="14">
        <f>SUM(F21:F24)</f>
        <v>-719212038</v>
      </c>
      <c r="G25" s="10"/>
      <c r="H25" s="101">
        <f>SUM(H21:H24)</f>
        <v>-380633056</v>
      </c>
      <c r="I25" s="10"/>
      <c r="J25" s="14">
        <f>SUM(J21:J24)</f>
        <v>-680185512</v>
      </c>
      <c r="K25" s="8"/>
      <c r="L25" s="101">
        <f>SUM(L21:L24)</f>
        <v>-380096411</v>
      </c>
    </row>
    <row r="26" spans="1:12" ht="9.75" customHeight="1">
      <c r="A26" s="8"/>
      <c r="B26" s="8"/>
      <c r="C26" s="8"/>
      <c r="D26" s="85"/>
      <c r="E26" s="2"/>
      <c r="F26" s="7"/>
      <c r="G26" s="2"/>
      <c r="H26" s="2"/>
      <c r="I26" s="2"/>
      <c r="J26" s="26"/>
      <c r="K26" s="13"/>
      <c r="L26" s="13"/>
    </row>
    <row r="27" spans="1:12" ht="15" customHeight="1">
      <c r="A27" s="42" t="s">
        <v>93</v>
      </c>
      <c r="B27" s="42"/>
      <c r="C27" s="42"/>
      <c r="D27" s="85"/>
      <c r="E27" s="10"/>
      <c r="F27" s="9">
        <f>SUM(F17+F25)</f>
        <v>98821273</v>
      </c>
      <c r="G27" s="85"/>
      <c r="H27" s="10">
        <f>SUM(H17+H25)</f>
        <v>70448232</v>
      </c>
      <c r="I27" s="85"/>
      <c r="J27" s="9">
        <f>SUM(J17+J25)</f>
        <v>87639539</v>
      </c>
      <c r="K27" s="41"/>
      <c r="L27" s="10">
        <f>SUM(L17+L25)</f>
        <v>69246825</v>
      </c>
    </row>
    <row r="28" spans="1:12" ht="15" customHeight="1">
      <c r="A28" s="87" t="s">
        <v>94</v>
      </c>
      <c r="B28" s="87"/>
      <c r="C28" s="87"/>
      <c r="D28" s="84"/>
      <c r="E28" s="10"/>
      <c r="F28" s="38">
        <v>712686</v>
      </c>
      <c r="G28" s="84"/>
      <c r="H28" s="36">
        <v>1700646</v>
      </c>
      <c r="I28" s="84"/>
      <c r="J28" s="38">
        <v>6166795</v>
      </c>
      <c r="K28" s="84"/>
      <c r="L28" s="36">
        <v>6506468</v>
      </c>
    </row>
    <row r="29" spans="1:12" ht="15" customHeight="1">
      <c r="A29" s="87" t="s">
        <v>95</v>
      </c>
      <c r="B29" s="87"/>
      <c r="C29" s="87"/>
      <c r="D29" s="84"/>
      <c r="E29" s="10"/>
      <c r="F29" s="9">
        <v>-11238895</v>
      </c>
      <c r="G29" s="10"/>
      <c r="H29" s="10">
        <v>-7938111</v>
      </c>
      <c r="I29" s="10"/>
      <c r="J29" s="9">
        <v>-11210510</v>
      </c>
      <c r="K29" s="84"/>
      <c r="L29" s="10">
        <v>-7923484</v>
      </c>
    </row>
    <row r="30" spans="1:12" ht="15" customHeight="1">
      <c r="A30" s="87" t="s">
        <v>96</v>
      </c>
      <c r="B30" s="87"/>
      <c r="C30" s="87"/>
      <c r="D30" s="84"/>
      <c r="E30" s="10"/>
      <c r="F30" s="9">
        <v>-49136041</v>
      </c>
      <c r="G30" s="10"/>
      <c r="H30" s="10">
        <v>-36226680</v>
      </c>
      <c r="I30" s="10"/>
      <c r="J30" s="9">
        <v>-43473710</v>
      </c>
      <c r="K30" s="84"/>
      <c r="L30" s="10">
        <v>-39182682</v>
      </c>
    </row>
    <row r="31" spans="1:12" ht="15" customHeight="1">
      <c r="A31" s="87" t="s">
        <v>97</v>
      </c>
      <c r="B31" s="87"/>
      <c r="C31" s="87"/>
      <c r="D31" s="84"/>
      <c r="E31" s="10"/>
      <c r="F31" s="14">
        <v>-11941130</v>
      </c>
      <c r="G31" s="10"/>
      <c r="H31" s="101">
        <v>-5513240</v>
      </c>
      <c r="I31" s="10"/>
      <c r="J31" s="14">
        <v>-11814263</v>
      </c>
      <c r="K31" s="84"/>
      <c r="L31" s="101">
        <v>-5348278</v>
      </c>
    </row>
    <row r="32" spans="1:12" ht="3.75" customHeight="1">
      <c r="A32" s="87"/>
      <c r="B32" s="87"/>
      <c r="C32" s="87"/>
      <c r="D32" s="84"/>
      <c r="E32" s="10"/>
      <c r="F32" s="9"/>
      <c r="G32" s="84"/>
      <c r="H32" s="10"/>
      <c r="I32" s="84"/>
      <c r="J32" s="9"/>
      <c r="K32" s="41"/>
      <c r="L32" s="10"/>
    </row>
    <row r="33" spans="1:12" ht="15" customHeight="1">
      <c r="A33" s="43" t="s">
        <v>98</v>
      </c>
      <c r="B33" s="43"/>
      <c r="C33" s="43"/>
      <c r="D33" s="85"/>
      <c r="E33" s="10"/>
      <c r="F33" s="9">
        <v>27217893</v>
      </c>
      <c r="G33" s="10"/>
      <c r="H33" s="10">
        <f>SUM(H27:H32)</f>
        <v>22470847</v>
      </c>
      <c r="I33" s="10"/>
      <c r="J33" s="9">
        <v>27307851</v>
      </c>
      <c r="K33" s="8"/>
      <c r="L33" s="10">
        <f>SUM(L27:L32)</f>
        <v>23298849</v>
      </c>
    </row>
    <row r="34" spans="1:12" ht="15" customHeight="1">
      <c r="A34" s="27" t="s">
        <v>99</v>
      </c>
      <c r="B34" s="27"/>
      <c r="C34" s="27"/>
      <c r="D34" s="84">
        <v>20</v>
      </c>
      <c r="E34" s="10"/>
      <c r="F34" s="14">
        <v>1807811</v>
      </c>
      <c r="G34" s="10"/>
      <c r="H34" s="101">
        <v>-2247959</v>
      </c>
      <c r="I34" s="10"/>
      <c r="J34" s="14">
        <v>-5131117</v>
      </c>
      <c r="K34" s="84"/>
      <c r="L34" s="101">
        <v>-2229940</v>
      </c>
    </row>
    <row r="35" spans="1:12" ht="3.75" customHeight="1">
      <c r="A35" s="43"/>
      <c r="B35" s="43"/>
      <c r="C35" s="43"/>
      <c r="D35" s="85"/>
      <c r="E35" s="10"/>
      <c r="F35" s="9"/>
      <c r="G35" s="10"/>
      <c r="H35" s="10"/>
      <c r="I35" s="10"/>
      <c r="J35" s="9"/>
      <c r="K35" s="8"/>
      <c r="L35" s="10"/>
    </row>
    <row r="36" spans="1:12" ht="15" customHeight="1">
      <c r="A36" s="43" t="s">
        <v>100</v>
      </c>
      <c r="B36" s="43"/>
      <c r="C36" s="43"/>
      <c r="D36" s="85"/>
      <c r="E36" s="10"/>
      <c r="F36" s="9">
        <f>SUM(F33:F35)</f>
        <v>29025704</v>
      </c>
      <c r="G36" s="10"/>
      <c r="H36" s="10">
        <f>SUM(H33:H35)</f>
        <v>20222888</v>
      </c>
      <c r="I36" s="10"/>
      <c r="J36" s="9">
        <f>SUM(J33:J35)</f>
        <v>22176734</v>
      </c>
      <c r="K36" s="8"/>
      <c r="L36" s="10">
        <f>SUM(L33:L35)</f>
        <v>21068909</v>
      </c>
    </row>
    <row r="37" spans="1:12" ht="15" customHeight="1">
      <c r="A37" s="43" t="s">
        <v>73</v>
      </c>
      <c r="B37" s="43"/>
      <c r="C37" s="43"/>
      <c r="D37" s="85"/>
      <c r="E37" s="10"/>
      <c r="F37" s="9"/>
      <c r="G37" s="10"/>
      <c r="H37" s="10"/>
      <c r="I37" s="10"/>
      <c r="J37" s="9"/>
      <c r="K37" s="8"/>
      <c r="L37" s="10"/>
    </row>
    <row r="38" spans="1:12" ht="15" customHeight="1">
      <c r="A38" s="87" t="s">
        <v>110</v>
      </c>
      <c r="B38" s="87"/>
      <c r="C38" s="87"/>
      <c r="D38" s="85"/>
      <c r="E38" s="10"/>
      <c r="F38" s="9"/>
      <c r="G38" s="10"/>
      <c r="H38" s="10"/>
      <c r="I38" s="10"/>
      <c r="J38" s="9"/>
      <c r="K38" s="8"/>
      <c r="L38" s="10"/>
    </row>
    <row r="39" spans="1:12" ht="15" customHeight="1">
      <c r="A39" s="43"/>
      <c r="B39" s="87" t="s">
        <v>111</v>
      </c>
      <c r="C39" s="87"/>
      <c r="D39" s="85"/>
      <c r="E39" s="10"/>
      <c r="F39" s="9"/>
      <c r="G39" s="10"/>
      <c r="H39" s="10"/>
      <c r="I39" s="10"/>
      <c r="J39" s="9"/>
      <c r="K39" s="8"/>
      <c r="L39" s="10"/>
    </row>
    <row r="40" spans="1:12" ht="15" customHeight="1">
      <c r="A40" s="43"/>
      <c r="B40" s="87"/>
      <c r="C40" s="87" t="s">
        <v>112</v>
      </c>
      <c r="D40" s="85"/>
      <c r="E40" s="10"/>
      <c r="F40" s="9">
        <v>1220690</v>
      </c>
      <c r="G40" s="10"/>
      <c r="H40" s="10">
        <v>0</v>
      </c>
      <c r="I40" s="10"/>
      <c r="J40" s="9">
        <v>742910</v>
      </c>
      <c r="K40" s="8"/>
      <c r="L40" s="10">
        <v>0</v>
      </c>
    </row>
    <row r="41" spans="1:12" ht="15" customHeight="1">
      <c r="A41" s="43"/>
      <c r="B41" s="87" t="s">
        <v>113</v>
      </c>
      <c r="C41" s="87"/>
      <c r="D41" s="85"/>
      <c r="E41" s="10"/>
      <c r="F41" s="47">
        <v>-148582</v>
      </c>
      <c r="G41" s="10"/>
      <c r="H41" s="105">
        <v>0</v>
      </c>
      <c r="I41" s="10"/>
      <c r="J41" s="47">
        <v>-148582</v>
      </c>
      <c r="K41" s="10"/>
      <c r="L41" s="105">
        <v>0</v>
      </c>
    </row>
    <row r="42" spans="1:12" ht="3.75" customHeight="1">
      <c r="A42" s="27"/>
      <c r="B42" s="27"/>
      <c r="C42" s="27"/>
      <c r="D42" s="8"/>
      <c r="E42" s="13"/>
      <c r="F42" s="9"/>
      <c r="G42" s="84"/>
      <c r="H42" s="10"/>
      <c r="I42" s="84"/>
      <c r="J42" s="9"/>
      <c r="K42" s="41"/>
      <c r="L42" s="10"/>
    </row>
    <row r="43" spans="1:12" ht="15" customHeight="1">
      <c r="A43" s="1" t="s">
        <v>101</v>
      </c>
      <c r="B43" s="1"/>
      <c r="C43" s="43"/>
      <c r="D43" s="8"/>
      <c r="E43" s="13"/>
      <c r="F43" s="102">
        <f>SUM(F36:F42)</f>
        <v>30097812</v>
      </c>
      <c r="G43" s="13"/>
      <c r="H43" s="16">
        <f>SUM(H36:H42)</f>
        <v>20222888</v>
      </c>
      <c r="I43" s="13"/>
      <c r="J43" s="102">
        <f>SUM(J36:J42)</f>
        <v>22771062</v>
      </c>
      <c r="K43" s="8"/>
      <c r="L43" s="16">
        <f>SUM(L36:L42)</f>
        <v>21068909</v>
      </c>
    </row>
    <row r="44" spans="1:12" ht="3.75" customHeight="1">
      <c r="A44" s="43"/>
      <c r="B44" s="43"/>
      <c r="C44" s="43"/>
      <c r="D44" s="8"/>
      <c r="E44" s="13"/>
      <c r="F44" s="26"/>
      <c r="G44" s="13"/>
      <c r="H44" s="13"/>
      <c r="I44" s="13"/>
      <c r="J44" s="9"/>
      <c r="K44" s="8"/>
      <c r="L44" s="10"/>
    </row>
    <row r="45" spans="1:12" ht="15" customHeight="1">
      <c r="A45" s="43" t="s">
        <v>102</v>
      </c>
      <c r="B45" s="43"/>
      <c r="C45" s="43"/>
      <c r="D45" s="8"/>
      <c r="E45" s="13"/>
      <c r="F45" s="26"/>
      <c r="G45" s="13"/>
      <c r="H45" s="13"/>
      <c r="I45" s="13"/>
      <c r="J45" s="9"/>
      <c r="K45" s="8"/>
      <c r="L45" s="10"/>
    </row>
    <row r="46" spans="1:12" ht="15" customHeight="1">
      <c r="A46" s="27" t="s">
        <v>103</v>
      </c>
      <c r="B46" s="8"/>
      <c r="C46" s="27"/>
      <c r="D46" s="8"/>
      <c r="E46" s="13"/>
      <c r="F46" s="38">
        <v>29022325</v>
      </c>
      <c r="G46" s="13"/>
      <c r="H46" s="36">
        <v>20220287</v>
      </c>
      <c r="I46" s="13"/>
      <c r="J46" s="44">
        <v>22176734</v>
      </c>
      <c r="K46" s="13"/>
      <c r="L46" s="45">
        <v>21068909</v>
      </c>
    </row>
    <row r="47" spans="1:12" ht="15" customHeight="1">
      <c r="A47" s="27" t="s">
        <v>75</v>
      </c>
      <c r="B47" s="8"/>
      <c r="C47" s="27"/>
      <c r="D47" s="8"/>
      <c r="E47" s="13"/>
      <c r="F47" s="46">
        <v>3379</v>
      </c>
      <c r="G47" s="13"/>
      <c r="H47" s="113">
        <v>2601</v>
      </c>
      <c r="I47" s="13"/>
      <c r="J47" s="47">
        <v>0</v>
      </c>
      <c r="K47" s="13"/>
      <c r="L47" s="105">
        <v>0</v>
      </c>
    </row>
    <row r="48" spans="1:12" ht="3.75" customHeight="1">
      <c r="A48" s="8"/>
      <c r="B48" s="8"/>
      <c r="C48" s="8"/>
      <c r="D48" s="85"/>
      <c r="E48" s="2"/>
      <c r="F48" s="26"/>
      <c r="G48" s="84"/>
      <c r="H48" s="13"/>
      <c r="I48" s="20"/>
      <c r="J48" s="26"/>
      <c r="K48" s="10"/>
      <c r="L48" s="13"/>
    </row>
    <row r="49" spans="1:12" ht="15" customHeight="1">
      <c r="A49" s="43"/>
      <c r="B49" s="43"/>
      <c r="C49" s="43"/>
      <c r="D49" s="8"/>
      <c r="E49" s="13"/>
      <c r="F49" s="114">
        <f>SUM(F46:F48)</f>
        <v>29025704</v>
      </c>
      <c r="G49" s="13"/>
      <c r="H49" s="48">
        <f>SUM(H46:H48)</f>
        <v>20222888</v>
      </c>
      <c r="I49" s="13"/>
      <c r="J49" s="102">
        <f>SUM(J46:J48)</f>
        <v>22176734</v>
      </c>
      <c r="K49" s="8"/>
      <c r="L49" s="16">
        <f>SUM(L46:L48)</f>
        <v>21068909</v>
      </c>
    </row>
    <row r="50" spans="1:12" ht="3.75" customHeight="1">
      <c r="A50" s="43"/>
      <c r="B50" s="43"/>
      <c r="C50" s="43"/>
      <c r="D50" s="8"/>
      <c r="E50" s="13"/>
      <c r="F50" s="26"/>
      <c r="G50" s="13"/>
      <c r="H50" s="13"/>
      <c r="I50" s="13"/>
      <c r="J50" s="9"/>
      <c r="K50" s="8"/>
      <c r="L50" s="10"/>
    </row>
    <row r="51" spans="1:12" ht="15" customHeight="1">
      <c r="A51" s="1" t="s">
        <v>104</v>
      </c>
      <c r="B51" s="1"/>
      <c r="C51" s="1"/>
      <c r="D51" s="8"/>
      <c r="E51" s="13"/>
      <c r="F51" s="26"/>
      <c r="G51" s="13"/>
      <c r="H51" s="13"/>
      <c r="I51" s="13"/>
      <c r="J51" s="9"/>
      <c r="K51" s="8"/>
      <c r="L51" s="10"/>
    </row>
    <row r="52" spans="1:12" ht="15" customHeight="1">
      <c r="A52" s="27" t="s">
        <v>103</v>
      </c>
      <c r="B52" s="8"/>
      <c r="C52" s="27"/>
      <c r="D52" s="84"/>
      <c r="E52" s="10"/>
      <c r="F52" s="38">
        <v>30094433</v>
      </c>
      <c r="G52" s="84"/>
      <c r="H52" s="36">
        <v>20220287</v>
      </c>
      <c r="I52" s="20"/>
      <c r="J52" s="44">
        <v>22771062</v>
      </c>
      <c r="K52" s="10"/>
      <c r="L52" s="45">
        <v>21068909</v>
      </c>
    </row>
    <row r="53" spans="1:12" ht="15" customHeight="1">
      <c r="A53" s="8" t="s">
        <v>75</v>
      </c>
      <c r="B53" s="8"/>
      <c r="C53" s="8"/>
      <c r="D53" s="85"/>
      <c r="E53" s="2"/>
      <c r="F53" s="46">
        <v>3379</v>
      </c>
      <c r="G53" s="84"/>
      <c r="H53" s="113">
        <v>2601</v>
      </c>
      <c r="I53" s="20"/>
      <c r="J53" s="47">
        <v>0</v>
      </c>
      <c r="K53" s="10"/>
      <c r="L53" s="105">
        <v>0</v>
      </c>
    </row>
    <row r="54" spans="1:12" ht="3.75" customHeight="1">
      <c r="A54" s="8"/>
      <c r="B54" s="8"/>
      <c r="C54" s="8"/>
      <c r="D54" s="85"/>
      <c r="E54" s="2"/>
      <c r="F54" s="26"/>
      <c r="G54" s="84"/>
      <c r="H54" s="13"/>
      <c r="I54" s="20"/>
      <c r="J54" s="26"/>
      <c r="K54" s="10"/>
      <c r="L54" s="13"/>
    </row>
    <row r="55" spans="1:12" ht="15" customHeight="1">
      <c r="A55" s="87"/>
      <c r="B55" s="87"/>
      <c r="C55" s="87"/>
      <c r="D55" s="84"/>
      <c r="E55" s="49"/>
      <c r="F55" s="102">
        <f>SUM(F52:F54)</f>
        <v>30097812</v>
      </c>
      <c r="G55" s="10"/>
      <c r="H55" s="16">
        <f>SUM(H52:H54)</f>
        <v>20222888</v>
      </c>
      <c r="I55" s="49"/>
      <c r="J55" s="102">
        <f>SUM(J52:J54)</f>
        <v>22771062</v>
      </c>
      <c r="K55" s="13"/>
      <c r="L55" s="16">
        <f>SUM(L52:L54)</f>
        <v>21068909</v>
      </c>
    </row>
    <row r="56" spans="1:12" ht="3.75" customHeight="1">
      <c r="A56" s="87"/>
      <c r="B56" s="87"/>
      <c r="C56" s="87"/>
      <c r="D56" s="84"/>
      <c r="E56" s="49"/>
      <c r="F56" s="9"/>
      <c r="G56" s="49"/>
      <c r="H56" s="10"/>
      <c r="I56" s="49"/>
      <c r="J56" s="9"/>
      <c r="K56" s="8"/>
      <c r="L56" s="10"/>
    </row>
    <row r="57" spans="1:12" ht="15" customHeight="1">
      <c r="A57" s="15" t="s">
        <v>105</v>
      </c>
      <c r="B57" s="15"/>
      <c r="C57" s="15"/>
      <c r="D57" s="84"/>
      <c r="E57" s="49"/>
      <c r="F57" s="9"/>
      <c r="G57" s="49"/>
      <c r="H57" s="10"/>
      <c r="I57" s="49"/>
      <c r="J57" s="9"/>
      <c r="K57" s="8"/>
      <c r="L57" s="10"/>
    </row>
    <row r="58" spans="1:12" ht="15" customHeight="1">
      <c r="A58" s="87" t="s">
        <v>106</v>
      </c>
      <c r="B58" s="8"/>
      <c r="C58" s="87"/>
      <c r="D58" s="84"/>
      <c r="E58" s="49"/>
      <c r="F58" s="115">
        <v>9.1842800632911392E-2</v>
      </c>
      <c r="G58" s="49"/>
      <c r="H58" s="50">
        <v>7.7365914414862041E-2</v>
      </c>
      <c r="I58" s="49"/>
      <c r="J58" s="115">
        <v>7.0179537974683542E-2</v>
      </c>
      <c r="K58" s="51"/>
      <c r="L58" s="50">
        <v>8.0612872137201447E-2</v>
      </c>
    </row>
    <row r="59" spans="1:12" ht="3.75" customHeight="1">
      <c r="A59" s="87"/>
      <c r="B59" s="8"/>
      <c r="C59" s="87"/>
      <c r="D59" s="84"/>
      <c r="E59" s="49"/>
      <c r="F59" s="52"/>
      <c r="G59" s="49"/>
      <c r="H59" s="49"/>
      <c r="I59" s="49"/>
      <c r="J59" s="52"/>
      <c r="K59" s="51"/>
      <c r="L59" s="49"/>
    </row>
    <row r="60" spans="1:12" ht="15" customHeight="1">
      <c r="A60" s="8" t="s">
        <v>107</v>
      </c>
      <c r="B60" s="8"/>
      <c r="C60" s="8"/>
      <c r="D60" s="8"/>
      <c r="E60" s="13"/>
      <c r="F60" s="116">
        <v>9.1842800632911392E-2</v>
      </c>
      <c r="G60" s="51"/>
      <c r="H60" s="53">
        <v>7.7365914408320288E-2</v>
      </c>
      <c r="I60" s="51"/>
      <c r="J60" s="116">
        <v>7.0179537974683542E-2</v>
      </c>
      <c r="K60" s="51"/>
      <c r="L60" s="53">
        <v>8.0612872130385149E-2</v>
      </c>
    </row>
    <row r="61" spans="1:12" ht="15" customHeight="1">
      <c r="A61" s="8"/>
      <c r="B61" s="8"/>
      <c r="C61" s="8"/>
      <c r="D61" s="8"/>
      <c r="E61" s="13"/>
      <c r="F61" s="13"/>
      <c r="G61" s="13"/>
      <c r="H61" s="13"/>
      <c r="I61" s="13"/>
      <c r="J61" s="13"/>
      <c r="K61" s="8"/>
      <c r="L61" s="13"/>
    </row>
    <row r="62" spans="1:12" ht="12" customHeight="1">
      <c r="A62" s="8"/>
      <c r="B62" s="8"/>
      <c r="C62" s="8"/>
      <c r="D62" s="8"/>
      <c r="E62" s="13"/>
      <c r="F62" s="13"/>
      <c r="G62" s="13"/>
      <c r="H62" s="13"/>
      <c r="I62" s="13"/>
      <c r="J62" s="13"/>
      <c r="K62" s="8"/>
      <c r="L62" s="13"/>
    </row>
    <row r="63" spans="1:12" ht="15" customHeight="1">
      <c r="A63" s="90" t="s">
        <v>37</v>
      </c>
      <c r="B63" s="89"/>
      <c r="C63" s="89"/>
      <c r="D63" s="89"/>
      <c r="E63" s="89"/>
      <c r="F63" s="89"/>
      <c r="G63" s="89"/>
      <c r="H63" s="89"/>
      <c r="I63" s="89"/>
      <c r="J63" s="89"/>
      <c r="K63" s="89"/>
      <c r="L63" s="89"/>
    </row>
    <row r="64" spans="1:12" ht="12.75" customHeight="1">
      <c r="A64" s="87"/>
      <c r="B64" s="8"/>
      <c r="C64" s="87"/>
      <c r="D64" s="84"/>
      <c r="E64" s="49"/>
      <c r="F64" s="49"/>
      <c r="G64" s="49"/>
      <c r="H64" s="49"/>
      <c r="I64" s="49"/>
      <c r="J64" s="49"/>
      <c r="K64" s="51"/>
      <c r="L64" s="49"/>
    </row>
    <row r="65" spans="1:12" ht="21.95" customHeight="1">
      <c r="A65" s="117" t="str">
        <f>'EN 2-4'!A52</f>
        <v>The accompanying notes are an integral part of these consolidated and separate financial statements.</v>
      </c>
      <c r="B65" s="117"/>
      <c r="C65" s="117"/>
      <c r="D65" s="104"/>
      <c r="E65" s="104"/>
      <c r="F65" s="104"/>
      <c r="G65" s="104"/>
      <c r="H65" s="104"/>
      <c r="I65" s="104"/>
      <c r="J65" s="104"/>
      <c r="K65" s="104"/>
      <c r="L65" s="104"/>
    </row>
  </sheetData>
  <mergeCells count="5">
    <mergeCell ref="F6:H6"/>
    <mergeCell ref="J6:L6"/>
    <mergeCell ref="F7:H7"/>
    <mergeCell ref="J7:L7"/>
    <mergeCell ref="A63:L63"/>
  </mergeCells>
  <pageMargins left="0.8" right="0.5" top="0.5" bottom="0.6" header="0.49" footer="0.4"/>
  <pageSetup paperSize="9" scale="96" firstPageNumber="6" orientation="portrait" useFirstPageNumber="1" r:id="rId1"/>
  <headerFooter>
    <oddFooter>&amp;R&amp;"Arial,Regular"&amp;9&amp;P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E36C09"/>
  </sheetPr>
  <dimension ref="A1:V39"/>
  <sheetViews>
    <sheetView view="pageBreakPreview" zoomScale="110" zoomScaleNormal="100" zoomScaleSheetLayoutView="110" workbookViewId="0">
      <selection activeCell="L79" sqref="L79"/>
    </sheetView>
  </sheetViews>
  <sheetFormatPr defaultColWidth="10.140625" defaultRowHeight="15" customHeight="1"/>
  <cols>
    <col min="1" max="2" width="1.7109375" style="82" customWidth="1"/>
    <col min="3" max="3" width="34" style="82" customWidth="1"/>
    <col min="4" max="4" width="5.140625" style="82" customWidth="1"/>
    <col min="5" max="5" width="0.7109375" style="82" customWidth="1"/>
    <col min="6" max="6" width="12.28515625" style="82" customWidth="1"/>
    <col min="7" max="7" width="0.7109375" style="82" customWidth="1"/>
    <col min="8" max="8" width="12" style="82" customWidth="1"/>
    <col min="9" max="9" width="0.7109375" style="82" customWidth="1"/>
    <col min="10" max="10" width="16" style="82" customWidth="1"/>
    <col min="11" max="11" width="0.7109375" style="82" customWidth="1"/>
    <col min="12" max="12" width="11.85546875" style="82" customWidth="1"/>
    <col min="13" max="13" width="0.7109375" style="82" customWidth="1"/>
    <col min="14" max="14" width="13" style="82" customWidth="1"/>
    <col min="15" max="15" width="0.7109375" style="82" customWidth="1"/>
    <col min="16" max="16" width="17.7109375" style="82" customWidth="1"/>
    <col min="17" max="17" width="0.7109375" style="82" customWidth="1"/>
    <col min="18" max="18" width="11.7109375" style="82" customWidth="1"/>
    <col min="19" max="19" width="0.7109375" style="82" customWidth="1"/>
    <col min="20" max="20" width="10.85546875" style="82" customWidth="1"/>
    <col min="21" max="21" width="0.7109375" style="82" customWidth="1"/>
    <col min="22" max="22" width="12" style="82" customWidth="1"/>
    <col min="23" max="16384" width="10.140625" style="82"/>
  </cols>
  <sheetData>
    <row r="1" spans="1:22" ht="16.5" customHeight="1">
      <c r="A1" s="1" t="s">
        <v>0</v>
      </c>
      <c r="B1" s="54"/>
      <c r="C1" s="54"/>
      <c r="D1" s="54"/>
      <c r="E1" s="54"/>
      <c r="F1" s="55"/>
      <c r="G1" s="56"/>
      <c r="H1" s="56"/>
      <c r="I1" s="56"/>
      <c r="J1" s="56"/>
      <c r="K1" s="56"/>
      <c r="L1" s="56"/>
      <c r="M1" s="56"/>
      <c r="N1" s="57"/>
      <c r="O1" s="57"/>
      <c r="P1" s="56"/>
      <c r="Q1" s="57"/>
      <c r="R1" s="54"/>
      <c r="S1" s="54"/>
      <c r="T1" s="58"/>
      <c r="U1" s="54"/>
      <c r="V1" s="54"/>
    </row>
    <row r="2" spans="1:22" ht="16.5" customHeight="1">
      <c r="A2" s="1" t="s">
        <v>114</v>
      </c>
      <c r="B2" s="59"/>
      <c r="C2" s="59"/>
      <c r="D2" s="59"/>
      <c r="E2" s="59"/>
      <c r="F2" s="60"/>
      <c r="G2" s="61"/>
      <c r="H2" s="61"/>
      <c r="I2" s="61"/>
      <c r="J2" s="61"/>
      <c r="K2" s="61"/>
      <c r="L2" s="61"/>
      <c r="M2" s="61"/>
      <c r="N2" s="62"/>
      <c r="O2" s="62"/>
      <c r="P2" s="61"/>
      <c r="Q2" s="62"/>
      <c r="R2" s="59"/>
      <c r="S2" s="59"/>
      <c r="T2" s="63"/>
      <c r="U2" s="59"/>
      <c r="V2" s="59"/>
    </row>
    <row r="3" spans="1:22" ht="16.5" customHeight="1">
      <c r="A3" s="108" t="str">
        <f>+'EN 6 (6M)'!A3</f>
        <v>For the six-month period ended 30 June 2022</v>
      </c>
      <c r="B3" s="118"/>
      <c r="C3" s="118"/>
      <c r="D3" s="118"/>
      <c r="E3" s="118"/>
      <c r="F3" s="119"/>
      <c r="G3" s="120"/>
      <c r="H3" s="120"/>
      <c r="I3" s="120"/>
      <c r="J3" s="120"/>
      <c r="K3" s="120"/>
      <c r="L3" s="120"/>
      <c r="M3" s="120"/>
      <c r="N3" s="121"/>
      <c r="O3" s="121"/>
      <c r="P3" s="120"/>
      <c r="Q3" s="121"/>
      <c r="R3" s="122"/>
      <c r="S3" s="121"/>
      <c r="T3" s="123"/>
      <c r="U3" s="118"/>
      <c r="V3" s="118"/>
    </row>
    <row r="4" spans="1:22" ht="15.75" customHeight="1">
      <c r="A4" s="15"/>
      <c r="B4" s="59"/>
      <c r="C4" s="59"/>
      <c r="D4" s="59"/>
      <c r="E4" s="59"/>
      <c r="F4" s="60"/>
      <c r="G4" s="61"/>
      <c r="H4" s="61"/>
      <c r="I4" s="61"/>
      <c r="J4" s="61"/>
      <c r="K4" s="61"/>
      <c r="L4" s="61"/>
      <c r="M4" s="61"/>
      <c r="N4" s="64"/>
      <c r="O4" s="64"/>
      <c r="P4" s="61"/>
      <c r="Q4" s="64"/>
      <c r="R4" s="62"/>
      <c r="S4" s="64"/>
      <c r="T4" s="63"/>
      <c r="U4" s="59"/>
      <c r="V4" s="59"/>
    </row>
    <row r="5" spans="1:22" ht="15.75" customHeight="1">
      <c r="A5" s="15"/>
      <c r="B5" s="59"/>
      <c r="C5" s="59"/>
      <c r="D5" s="59"/>
      <c r="E5" s="59"/>
      <c r="F5" s="60"/>
      <c r="G5" s="61"/>
      <c r="H5" s="61"/>
      <c r="I5" s="61"/>
      <c r="J5" s="61"/>
      <c r="K5" s="61"/>
      <c r="L5" s="61"/>
      <c r="M5" s="61"/>
      <c r="N5" s="64"/>
      <c r="O5" s="64"/>
      <c r="P5" s="61"/>
      <c r="Q5" s="64"/>
      <c r="R5" s="62"/>
      <c r="S5" s="64"/>
      <c r="T5" s="63"/>
      <c r="U5" s="59"/>
      <c r="V5" s="59"/>
    </row>
    <row r="6" spans="1:22" ht="15.75" customHeight="1">
      <c r="A6" s="59"/>
      <c r="B6" s="59"/>
      <c r="C6" s="59"/>
      <c r="D6" s="59"/>
      <c r="E6" s="59"/>
      <c r="F6" s="124" t="s">
        <v>115</v>
      </c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</row>
    <row r="7" spans="1:22" ht="15.75" customHeight="1">
      <c r="A7" s="59"/>
      <c r="B7" s="59"/>
      <c r="C7" s="59"/>
      <c r="D7" s="59"/>
      <c r="E7" s="59"/>
      <c r="F7" s="93" t="s">
        <v>116</v>
      </c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63"/>
      <c r="U7" s="59"/>
      <c r="V7" s="59"/>
    </row>
    <row r="8" spans="1:22" ht="15.75" customHeight="1">
      <c r="A8" s="59"/>
      <c r="B8" s="59"/>
      <c r="C8" s="59"/>
      <c r="D8" s="59"/>
      <c r="E8" s="59"/>
      <c r="F8" s="60"/>
      <c r="G8" s="60"/>
      <c r="H8" s="62" t="s">
        <v>117</v>
      </c>
      <c r="I8" s="60"/>
      <c r="J8" s="62" t="s">
        <v>117</v>
      </c>
      <c r="K8" s="60"/>
      <c r="L8" s="60"/>
      <c r="M8" s="60"/>
      <c r="N8" s="60"/>
      <c r="O8" s="60"/>
      <c r="P8" s="62" t="s">
        <v>118</v>
      </c>
      <c r="Q8" s="60"/>
      <c r="R8" s="60"/>
      <c r="S8" s="60"/>
      <c r="T8" s="63"/>
      <c r="U8" s="59"/>
      <c r="V8" s="59"/>
    </row>
    <row r="9" spans="1:22" ht="15.75" customHeight="1">
      <c r="A9" s="59"/>
      <c r="B9" s="59"/>
      <c r="C9" s="59"/>
      <c r="D9" s="59"/>
      <c r="E9" s="59"/>
      <c r="F9" s="60"/>
      <c r="G9" s="60"/>
      <c r="H9" s="62"/>
      <c r="I9" s="60"/>
      <c r="J9" s="62" t="s">
        <v>119</v>
      </c>
      <c r="K9" s="60"/>
      <c r="L9" s="59"/>
      <c r="M9" s="59"/>
      <c r="N9" s="59"/>
      <c r="O9" s="60"/>
      <c r="P9" s="126" t="s">
        <v>120</v>
      </c>
      <c r="Q9" s="60"/>
      <c r="R9" s="60"/>
      <c r="S9" s="60"/>
      <c r="T9" s="63"/>
      <c r="U9" s="59"/>
      <c r="V9" s="59"/>
    </row>
    <row r="10" spans="1:22" ht="15.75" customHeight="1">
      <c r="A10" s="59"/>
      <c r="B10" s="59"/>
      <c r="C10" s="59"/>
      <c r="D10" s="59"/>
      <c r="E10" s="59"/>
      <c r="F10" s="2" t="s">
        <v>121</v>
      </c>
      <c r="G10" s="61"/>
      <c r="H10" s="62"/>
      <c r="I10" s="61"/>
      <c r="J10" s="62" t="s">
        <v>122</v>
      </c>
      <c r="K10" s="61"/>
      <c r="L10" s="124" t="s">
        <v>70</v>
      </c>
      <c r="M10" s="99"/>
      <c r="N10" s="99"/>
      <c r="O10" s="64"/>
      <c r="P10" s="62" t="s">
        <v>123</v>
      </c>
      <c r="Q10" s="64"/>
      <c r="R10" s="59"/>
      <c r="S10" s="62"/>
      <c r="T10" s="2" t="s">
        <v>124</v>
      </c>
      <c r="U10" s="64"/>
      <c r="V10" s="59"/>
    </row>
    <row r="11" spans="1:22" ht="15.75" customHeight="1">
      <c r="A11" s="59"/>
      <c r="B11" s="59"/>
      <c r="C11" s="59"/>
      <c r="D11" s="59"/>
      <c r="E11" s="59"/>
      <c r="F11" s="2" t="s">
        <v>125</v>
      </c>
      <c r="G11" s="61"/>
      <c r="H11" s="2" t="s">
        <v>126</v>
      </c>
      <c r="I11" s="61"/>
      <c r="J11" s="64" t="s">
        <v>127</v>
      </c>
      <c r="K11" s="61"/>
      <c r="L11" s="64" t="s">
        <v>128</v>
      </c>
      <c r="M11" s="61"/>
      <c r="N11" s="62"/>
      <c r="O11" s="54"/>
      <c r="P11" s="62" t="s">
        <v>129</v>
      </c>
      <c r="Q11" s="54"/>
      <c r="R11" s="62" t="s">
        <v>130</v>
      </c>
      <c r="S11" s="62"/>
      <c r="T11" s="2" t="s">
        <v>131</v>
      </c>
      <c r="U11" s="64"/>
      <c r="V11" s="62" t="s">
        <v>132</v>
      </c>
    </row>
    <row r="12" spans="1:22" ht="15.75" customHeight="1">
      <c r="A12" s="59"/>
      <c r="B12" s="59"/>
      <c r="C12" s="59"/>
      <c r="D12" s="59"/>
      <c r="E12" s="59"/>
      <c r="F12" s="2" t="s">
        <v>133</v>
      </c>
      <c r="G12" s="64"/>
      <c r="H12" s="2" t="s">
        <v>134</v>
      </c>
      <c r="I12" s="64"/>
      <c r="J12" s="64" t="s">
        <v>135</v>
      </c>
      <c r="K12" s="64"/>
      <c r="L12" s="64" t="s">
        <v>136</v>
      </c>
      <c r="M12" s="64"/>
      <c r="N12" s="2" t="s">
        <v>72</v>
      </c>
      <c r="O12" s="64"/>
      <c r="P12" s="64" t="s">
        <v>137</v>
      </c>
      <c r="Q12" s="64"/>
      <c r="R12" s="62" t="s">
        <v>138</v>
      </c>
      <c r="S12" s="62"/>
      <c r="T12" s="2" t="s">
        <v>139</v>
      </c>
      <c r="U12" s="64"/>
      <c r="V12" s="2" t="s">
        <v>140</v>
      </c>
    </row>
    <row r="13" spans="1:22" ht="15.75" customHeight="1">
      <c r="A13" s="54"/>
      <c r="B13" s="54"/>
      <c r="C13" s="54"/>
      <c r="D13" s="96" t="s">
        <v>12</v>
      </c>
      <c r="E13" s="54"/>
      <c r="F13" s="100" t="s">
        <v>13</v>
      </c>
      <c r="G13" s="54"/>
      <c r="H13" s="100" t="s">
        <v>13</v>
      </c>
      <c r="I13" s="54"/>
      <c r="J13" s="100" t="s">
        <v>13</v>
      </c>
      <c r="K13" s="54"/>
      <c r="L13" s="100" t="s">
        <v>13</v>
      </c>
      <c r="M13" s="54"/>
      <c r="N13" s="100" t="s">
        <v>13</v>
      </c>
      <c r="O13" s="54"/>
      <c r="P13" s="126" t="s">
        <v>13</v>
      </c>
      <c r="Q13" s="54"/>
      <c r="R13" s="100" t="s">
        <v>13</v>
      </c>
      <c r="S13" s="54"/>
      <c r="T13" s="100" t="s">
        <v>13</v>
      </c>
      <c r="U13" s="54"/>
      <c r="V13" s="100" t="s">
        <v>13</v>
      </c>
    </row>
    <row r="14" spans="1:22" ht="15.75" customHeight="1">
      <c r="A14" s="54"/>
      <c r="B14" s="54"/>
      <c r="C14" s="54"/>
      <c r="D14" s="65"/>
      <c r="E14" s="54"/>
      <c r="F14" s="62"/>
      <c r="G14" s="64"/>
      <c r="H14" s="64"/>
      <c r="I14" s="64"/>
      <c r="J14" s="64"/>
      <c r="K14" s="64"/>
      <c r="L14" s="64"/>
      <c r="M14" s="64"/>
      <c r="N14" s="62"/>
      <c r="O14" s="64"/>
      <c r="P14" s="64"/>
      <c r="Q14" s="64"/>
      <c r="R14" s="62"/>
      <c r="S14" s="62"/>
      <c r="T14" s="62"/>
      <c r="U14" s="64"/>
      <c r="V14" s="62"/>
    </row>
    <row r="15" spans="1:22" ht="15.75" customHeight="1">
      <c r="A15" s="1" t="s">
        <v>141</v>
      </c>
      <c r="B15" s="66"/>
      <c r="C15" s="54"/>
      <c r="D15" s="67"/>
      <c r="E15" s="54"/>
      <c r="F15" s="57">
        <v>115000000</v>
      </c>
      <c r="G15" s="57"/>
      <c r="H15" s="57">
        <v>0</v>
      </c>
      <c r="I15" s="57"/>
      <c r="J15" s="57">
        <v>1175732</v>
      </c>
      <c r="K15" s="57"/>
      <c r="L15" s="57">
        <v>7000000</v>
      </c>
      <c r="M15" s="57"/>
      <c r="N15" s="57">
        <v>27296404</v>
      </c>
      <c r="O15" s="57"/>
      <c r="P15" s="57">
        <v>-1502</v>
      </c>
      <c r="Q15" s="57"/>
      <c r="R15" s="57">
        <f>SUM(F15:Q15)</f>
        <v>150470634</v>
      </c>
      <c r="S15" s="57"/>
      <c r="T15" s="57">
        <v>9253</v>
      </c>
      <c r="U15" s="57"/>
      <c r="V15" s="10">
        <f>SUM(R15:U15)</f>
        <v>150479887</v>
      </c>
    </row>
    <row r="16" spans="1:22" ht="6" customHeight="1">
      <c r="A16" s="8"/>
      <c r="B16" s="54"/>
      <c r="C16" s="54"/>
      <c r="D16" s="54"/>
      <c r="E16" s="54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 ht="15.75" customHeight="1">
      <c r="A17" s="1" t="s">
        <v>142</v>
      </c>
      <c r="B17" s="54"/>
      <c r="C17" s="54"/>
      <c r="D17" s="67"/>
      <c r="E17" s="54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 ht="15.75" customHeight="1">
      <c r="A18" s="87" t="s">
        <v>143</v>
      </c>
      <c r="B18" s="54"/>
      <c r="C18" s="54"/>
      <c r="D18" s="67"/>
      <c r="E18" s="54"/>
      <c r="F18" s="10">
        <v>43000000</v>
      </c>
      <c r="G18" s="10"/>
      <c r="H18" s="10">
        <v>228732200</v>
      </c>
      <c r="I18" s="10"/>
      <c r="J18" s="10">
        <v>0</v>
      </c>
      <c r="K18" s="10"/>
      <c r="L18" s="10">
        <v>0</v>
      </c>
      <c r="M18" s="10"/>
      <c r="N18" s="10">
        <v>0</v>
      </c>
      <c r="O18" s="10"/>
      <c r="P18" s="10">
        <v>0</v>
      </c>
      <c r="Q18" s="10"/>
      <c r="R18" s="57">
        <f t="shared" ref="R18:R21" si="0">SUM(F18:Q18)</f>
        <v>271732200</v>
      </c>
      <c r="S18" s="10"/>
      <c r="T18" s="10">
        <v>0</v>
      </c>
      <c r="U18" s="10"/>
      <c r="V18" s="10">
        <f t="shared" ref="V18:V21" si="1">SUM(R18:U18)</f>
        <v>271732200</v>
      </c>
    </row>
    <row r="19" spans="1:22" ht="15.75" customHeight="1">
      <c r="A19" s="8" t="s">
        <v>144</v>
      </c>
      <c r="B19" s="54"/>
      <c r="C19" s="54"/>
      <c r="D19" s="67">
        <v>18</v>
      </c>
      <c r="E19" s="54"/>
      <c r="F19" s="10">
        <v>0</v>
      </c>
      <c r="G19" s="10"/>
      <c r="H19" s="10">
        <v>0</v>
      </c>
      <c r="I19" s="10"/>
      <c r="J19" s="10">
        <v>0</v>
      </c>
      <c r="K19" s="10"/>
      <c r="L19" s="10"/>
      <c r="M19" s="10"/>
      <c r="N19" s="10">
        <v>-31595500</v>
      </c>
      <c r="O19" s="10"/>
      <c r="P19" s="10">
        <v>0</v>
      </c>
      <c r="Q19" s="10"/>
      <c r="R19" s="57">
        <f t="shared" si="0"/>
        <v>-31595500</v>
      </c>
      <c r="S19" s="10"/>
      <c r="T19" s="10">
        <v>0</v>
      </c>
      <c r="U19" s="10"/>
      <c r="V19" s="10">
        <f t="shared" si="1"/>
        <v>-31595500</v>
      </c>
    </row>
    <row r="20" spans="1:22" ht="15.75" customHeight="1">
      <c r="A20" s="8" t="s">
        <v>145</v>
      </c>
      <c r="B20" s="54"/>
      <c r="C20" s="54"/>
      <c r="D20" s="67"/>
      <c r="E20" s="54"/>
      <c r="F20" s="10">
        <v>0</v>
      </c>
      <c r="G20" s="10"/>
      <c r="H20" s="10">
        <v>0</v>
      </c>
      <c r="I20" s="10"/>
      <c r="J20" s="10">
        <v>0</v>
      </c>
      <c r="K20" s="10"/>
      <c r="L20" s="10">
        <v>1060000</v>
      </c>
      <c r="M20" s="10"/>
      <c r="N20" s="10">
        <v>-1060000</v>
      </c>
      <c r="O20" s="10"/>
      <c r="P20" s="10">
        <v>0</v>
      </c>
      <c r="Q20" s="10"/>
      <c r="R20" s="10">
        <f t="shared" si="0"/>
        <v>0</v>
      </c>
      <c r="S20" s="10"/>
      <c r="T20" s="10">
        <v>0</v>
      </c>
      <c r="U20" s="10"/>
      <c r="V20" s="10">
        <f t="shared" si="1"/>
        <v>0</v>
      </c>
    </row>
    <row r="21" spans="1:22" ht="15.75" customHeight="1">
      <c r="A21" s="8" t="s">
        <v>101</v>
      </c>
      <c r="B21" s="54"/>
      <c r="C21" s="54"/>
      <c r="D21" s="67"/>
      <c r="E21" s="54"/>
      <c r="F21" s="101">
        <v>0</v>
      </c>
      <c r="G21" s="41"/>
      <c r="H21" s="101">
        <v>0</v>
      </c>
      <c r="I21" s="41"/>
      <c r="J21" s="101">
        <v>0</v>
      </c>
      <c r="K21" s="41"/>
      <c r="L21" s="101">
        <v>0</v>
      </c>
      <c r="M21" s="41"/>
      <c r="N21" s="101">
        <v>20220287</v>
      </c>
      <c r="O21" s="10"/>
      <c r="P21" s="101">
        <v>0</v>
      </c>
      <c r="Q21" s="10"/>
      <c r="R21" s="101">
        <f t="shared" si="0"/>
        <v>20220287</v>
      </c>
      <c r="S21" s="10"/>
      <c r="T21" s="101">
        <v>2601</v>
      </c>
      <c r="U21" s="10"/>
      <c r="V21" s="101">
        <f t="shared" si="1"/>
        <v>20222888</v>
      </c>
    </row>
    <row r="22" spans="1:22" ht="15.75" customHeight="1">
      <c r="A22" s="8"/>
      <c r="B22" s="54"/>
      <c r="C22" s="54"/>
      <c r="D22" s="54"/>
      <c r="E22" s="5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 ht="15.75" customHeight="1">
      <c r="A23" s="43" t="s">
        <v>146</v>
      </c>
      <c r="B23" s="54"/>
      <c r="C23" s="54"/>
      <c r="D23" s="54"/>
      <c r="E23" s="54"/>
      <c r="F23" s="68">
        <f>SUM(F15:F22)</f>
        <v>158000000</v>
      </c>
      <c r="G23" s="57"/>
      <c r="H23" s="68">
        <f>SUM(H15:H22)</f>
        <v>228732200</v>
      </c>
      <c r="I23" s="57"/>
      <c r="J23" s="68">
        <f>SUM(J15:J22)</f>
        <v>1175732</v>
      </c>
      <c r="K23" s="57"/>
      <c r="L23" s="68">
        <f>SUM(L15:L22)</f>
        <v>8060000</v>
      </c>
      <c r="M23" s="57"/>
      <c r="N23" s="68">
        <f>SUM(N15:N22)</f>
        <v>14861191</v>
      </c>
      <c r="O23" s="57"/>
      <c r="P23" s="68">
        <f>SUM(P15:P22)</f>
        <v>-1502</v>
      </c>
      <c r="Q23" s="57"/>
      <c r="R23" s="68">
        <f>SUM(R15:R22)</f>
        <v>410827621</v>
      </c>
      <c r="S23" s="57"/>
      <c r="T23" s="68">
        <f>SUM(T15:T22)</f>
        <v>11854</v>
      </c>
      <c r="U23" s="57"/>
      <c r="V23" s="68">
        <f>SUM(R23:U23)</f>
        <v>410839475</v>
      </c>
    </row>
    <row r="24" spans="1:22" ht="15.75" customHeight="1">
      <c r="A24" s="1"/>
      <c r="B24" s="54"/>
      <c r="C24" s="54"/>
      <c r="D24" s="54"/>
      <c r="E24" s="54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</row>
    <row r="25" spans="1:22" ht="15.75" customHeight="1">
      <c r="A25" s="54"/>
      <c r="B25" s="8"/>
      <c r="C25" s="54"/>
      <c r="D25" s="67"/>
      <c r="E25" s="54"/>
      <c r="F25" s="57"/>
      <c r="G25" s="10"/>
      <c r="H25" s="57"/>
      <c r="I25" s="10"/>
      <c r="J25" s="57"/>
      <c r="K25" s="10"/>
      <c r="L25" s="57"/>
      <c r="M25" s="57"/>
      <c r="N25" s="57"/>
      <c r="O25" s="57"/>
      <c r="P25" s="57"/>
      <c r="Q25" s="57"/>
      <c r="R25" s="10"/>
      <c r="S25" s="57"/>
      <c r="T25" s="57"/>
      <c r="U25" s="57"/>
      <c r="V25" s="57"/>
    </row>
    <row r="26" spans="1:22" ht="15.75" customHeight="1">
      <c r="A26" s="1" t="s">
        <v>147</v>
      </c>
      <c r="B26" s="66"/>
      <c r="C26" s="54"/>
      <c r="D26" s="67"/>
      <c r="E26" s="54"/>
      <c r="F26" s="69">
        <v>158000000</v>
      </c>
      <c r="G26" s="57"/>
      <c r="H26" s="69">
        <v>228732200</v>
      </c>
      <c r="I26" s="57"/>
      <c r="J26" s="69">
        <v>1175732</v>
      </c>
      <c r="K26" s="57"/>
      <c r="L26" s="69">
        <v>8850000</v>
      </c>
      <c r="M26" s="57"/>
      <c r="N26" s="69">
        <v>23008916</v>
      </c>
      <c r="O26" s="57"/>
      <c r="P26" s="69">
        <v>-1502</v>
      </c>
      <c r="Q26" s="57"/>
      <c r="R26" s="69">
        <f>SUM(F26:Q26)</f>
        <v>419765346</v>
      </c>
      <c r="S26" s="57"/>
      <c r="T26" s="69">
        <v>14472</v>
      </c>
      <c r="U26" s="57"/>
      <c r="V26" s="9">
        <f>SUM(R26:U26)</f>
        <v>419779818</v>
      </c>
    </row>
    <row r="27" spans="1:22" ht="6" customHeight="1">
      <c r="A27" s="8"/>
      <c r="B27" s="54"/>
      <c r="C27" s="54"/>
      <c r="D27" s="54"/>
      <c r="E27" s="54"/>
      <c r="F27" s="9"/>
      <c r="G27" s="10"/>
      <c r="H27" s="9"/>
      <c r="I27" s="10"/>
      <c r="J27" s="9"/>
      <c r="K27" s="10"/>
      <c r="L27" s="9"/>
      <c r="M27" s="10"/>
      <c r="N27" s="9"/>
      <c r="O27" s="10"/>
      <c r="P27" s="9"/>
      <c r="Q27" s="10"/>
      <c r="R27" s="9"/>
      <c r="S27" s="10"/>
      <c r="T27" s="9"/>
      <c r="U27" s="10"/>
      <c r="V27" s="9"/>
    </row>
    <row r="28" spans="1:22" ht="15.75" customHeight="1">
      <c r="A28" s="1" t="s">
        <v>142</v>
      </c>
      <c r="B28" s="54"/>
      <c r="C28" s="54"/>
      <c r="D28" s="67"/>
      <c r="E28" s="54"/>
      <c r="F28" s="9"/>
      <c r="G28" s="10"/>
      <c r="H28" s="9"/>
      <c r="I28" s="10"/>
      <c r="J28" s="9"/>
      <c r="K28" s="10"/>
      <c r="L28" s="9"/>
      <c r="M28" s="10"/>
      <c r="N28" s="9"/>
      <c r="O28" s="10"/>
      <c r="P28" s="9"/>
      <c r="Q28" s="10"/>
      <c r="R28" s="9"/>
      <c r="S28" s="10"/>
      <c r="T28" s="9"/>
      <c r="U28" s="10"/>
      <c r="V28" s="9"/>
    </row>
    <row r="29" spans="1:22" ht="15.75" customHeight="1">
      <c r="A29" s="8" t="s">
        <v>144</v>
      </c>
      <c r="B29" s="54"/>
      <c r="C29" s="54"/>
      <c r="D29" s="67">
        <v>18</v>
      </c>
      <c r="E29" s="54"/>
      <c r="F29" s="9">
        <v>0</v>
      </c>
      <c r="G29" s="10"/>
      <c r="H29" s="9">
        <v>0</v>
      </c>
      <c r="I29" s="10"/>
      <c r="J29" s="9">
        <v>0</v>
      </c>
      <c r="K29" s="10"/>
      <c r="L29" s="9">
        <v>0</v>
      </c>
      <c r="M29" s="10"/>
      <c r="N29" s="9">
        <v>-18221337</v>
      </c>
      <c r="O29" s="10"/>
      <c r="P29" s="9">
        <v>0</v>
      </c>
      <c r="Q29" s="10"/>
      <c r="R29" s="9">
        <f t="shared" ref="R29:R31" si="2">SUM(F29:Q29)</f>
        <v>-18221337</v>
      </c>
      <c r="S29" s="10"/>
      <c r="T29" s="9">
        <v>0</v>
      </c>
      <c r="U29" s="10"/>
      <c r="V29" s="9">
        <f t="shared" ref="V29:V31" si="3">SUM(R29:U29)</f>
        <v>-18221337</v>
      </c>
    </row>
    <row r="30" spans="1:22" ht="15.75" customHeight="1">
      <c r="A30" s="8" t="s">
        <v>145</v>
      </c>
      <c r="B30" s="54"/>
      <c r="C30" s="54"/>
      <c r="D30" s="67">
        <v>19</v>
      </c>
      <c r="E30" s="54"/>
      <c r="F30" s="9">
        <v>0</v>
      </c>
      <c r="G30" s="10"/>
      <c r="H30" s="9">
        <v>0</v>
      </c>
      <c r="I30" s="10"/>
      <c r="J30" s="9">
        <v>0</v>
      </c>
      <c r="K30" s="10"/>
      <c r="L30" s="9">
        <v>1110000</v>
      </c>
      <c r="M30" s="10"/>
      <c r="N30" s="9">
        <v>-1110000</v>
      </c>
      <c r="O30" s="10"/>
      <c r="P30" s="9">
        <v>0</v>
      </c>
      <c r="Q30" s="10"/>
      <c r="R30" s="9">
        <f t="shared" si="2"/>
        <v>0</v>
      </c>
      <c r="S30" s="10"/>
      <c r="T30" s="9">
        <v>0</v>
      </c>
      <c r="U30" s="10"/>
      <c r="V30" s="9">
        <f t="shared" si="3"/>
        <v>0</v>
      </c>
    </row>
    <row r="31" spans="1:22" ht="15.75" customHeight="1">
      <c r="A31" s="8" t="s">
        <v>101</v>
      </c>
      <c r="B31" s="54"/>
      <c r="C31" s="54"/>
      <c r="D31" s="67"/>
      <c r="E31" s="54"/>
      <c r="F31" s="14">
        <v>0</v>
      </c>
      <c r="G31" s="41"/>
      <c r="H31" s="14">
        <v>0</v>
      </c>
      <c r="I31" s="41"/>
      <c r="J31" s="14">
        <v>0</v>
      </c>
      <c r="K31" s="41"/>
      <c r="L31" s="14">
        <v>0</v>
      </c>
      <c r="M31" s="41"/>
      <c r="N31" s="14">
        <v>30094433</v>
      </c>
      <c r="O31" s="10"/>
      <c r="P31" s="14">
        <v>0</v>
      </c>
      <c r="Q31" s="10"/>
      <c r="R31" s="14">
        <f t="shared" si="2"/>
        <v>30094433</v>
      </c>
      <c r="S31" s="10"/>
      <c r="T31" s="14">
        <v>3379</v>
      </c>
      <c r="U31" s="10"/>
      <c r="V31" s="14">
        <f t="shared" si="3"/>
        <v>30097812</v>
      </c>
    </row>
    <row r="32" spans="1:22" ht="15.75" customHeight="1">
      <c r="A32" s="8"/>
      <c r="B32" s="54"/>
      <c r="C32" s="54"/>
      <c r="D32" s="54"/>
      <c r="E32" s="54"/>
      <c r="F32" s="9"/>
      <c r="G32" s="10"/>
      <c r="H32" s="9"/>
      <c r="I32" s="10"/>
      <c r="J32" s="9"/>
      <c r="K32" s="10"/>
      <c r="L32" s="9"/>
      <c r="M32" s="10"/>
      <c r="N32" s="9"/>
      <c r="O32" s="10"/>
      <c r="P32" s="9"/>
      <c r="Q32" s="10"/>
      <c r="R32" s="9"/>
      <c r="S32" s="10"/>
      <c r="T32" s="9"/>
      <c r="U32" s="10"/>
      <c r="V32" s="9"/>
    </row>
    <row r="33" spans="1:22" ht="15.75" customHeight="1">
      <c r="A33" s="43" t="s">
        <v>148</v>
      </c>
      <c r="B33" s="54"/>
      <c r="C33" s="54"/>
      <c r="D33" s="54"/>
      <c r="E33" s="54"/>
      <c r="F33" s="127">
        <f>SUM(F26:F32)</f>
        <v>158000000</v>
      </c>
      <c r="G33" s="57"/>
      <c r="H33" s="127">
        <f>SUM(H26:H32)</f>
        <v>228732200</v>
      </c>
      <c r="I33" s="57"/>
      <c r="J33" s="127">
        <f>SUM(J26:J32)</f>
        <v>1175732</v>
      </c>
      <c r="K33" s="57"/>
      <c r="L33" s="127">
        <f>SUM(L26:L32)</f>
        <v>9960000</v>
      </c>
      <c r="M33" s="57"/>
      <c r="N33" s="127">
        <f>SUM(N26:N32)</f>
        <v>33772012</v>
      </c>
      <c r="O33" s="57"/>
      <c r="P33" s="127">
        <f>SUM(P26:P32)</f>
        <v>-1502</v>
      </c>
      <c r="Q33" s="57"/>
      <c r="R33" s="127">
        <f>SUM(R26:R32)</f>
        <v>431638442</v>
      </c>
      <c r="S33" s="57"/>
      <c r="T33" s="127">
        <f>SUM(T26:T32)</f>
        <v>17851</v>
      </c>
      <c r="U33" s="57"/>
      <c r="V33" s="127">
        <f>SUM(R33:U33)</f>
        <v>431656293</v>
      </c>
    </row>
    <row r="34" spans="1:22" ht="15.75" customHeight="1">
      <c r="A34" s="43"/>
      <c r="B34" s="54"/>
      <c r="C34" s="54"/>
      <c r="D34" s="54"/>
      <c r="E34" s="54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</row>
    <row r="35" spans="1:22" ht="15.75" customHeight="1">
      <c r="A35" s="43"/>
      <c r="B35" s="54"/>
      <c r="C35" s="54"/>
      <c r="D35" s="54"/>
      <c r="E35" s="54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70">
        <f>V33-'EN 2-4'!J142</f>
        <v>0</v>
      </c>
    </row>
    <row r="36" spans="1:22" ht="15.75" customHeight="1">
      <c r="A36" s="43"/>
      <c r="B36" s="54"/>
      <c r="C36" s="54"/>
      <c r="D36" s="54"/>
      <c r="E36" s="54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70"/>
    </row>
    <row r="37" spans="1:22" ht="15" customHeight="1">
      <c r="A37" s="90" t="s">
        <v>149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57"/>
      <c r="V37" s="57"/>
    </row>
    <row r="38" spans="1:22" ht="16.5" customHeight="1">
      <c r="A38" s="84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57"/>
      <c r="V38" s="57"/>
    </row>
    <row r="39" spans="1:22" ht="21.95" customHeight="1">
      <c r="A39" s="128" t="str">
        <f>+'EN 6 (6M)'!A65</f>
        <v>The accompanying notes are an integral part of these consolidated and separate financial statements.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129"/>
      <c r="P39" s="130"/>
      <c r="Q39" s="129"/>
      <c r="R39" s="101"/>
      <c r="S39" s="129"/>
      <c r="T39" s="101"/>
      <c r="U39" s="101"/>
      <c r="V39" s="101"/>
    </row>
  </sheetData>
  <mergeCells count="5">
    <mergeCell ref="F6:V6"/>
    <mergeCell ref="F7:S7"/>
    <mergeCell ref="L10:N10"/>
    <mergeCell ref="A37:T37"/>
    <mergeCell ref="A39:N39"/>
  </mergeCells>
  <pageMargins left="0.5" right="0.5" top="0.5" bottom="0.6" header="0.49" footer="0.4"/>
  <pageSetup paperSize="9" scale="85" firstPageNumber="7" orientation="landscape" useFirstPageNumber="1" r:id="rId1"/>
  <headerFooter>
    <oddFooter>&amp;R&amp;"Arial,Regular"&amp;9&amp;P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E36C09"/>
  </sheetPr>
  <dimension ref="A1:M35"/>
  <sheetViews>
    <sheetView view="pageBreakPreview" topLeftCell="A25" zoomScale="110" zoomScaleNormal="100" zoomScaleSheetLayoutView="110" workbookViewId="0">
      <selection activeCell="L79" sqref="L79"/>
    </sheetView>
  </sheetViews>
  <sheetFormatPr defaultColWidth="10.140625" defaultRowHeight="15" customHeight="1"/>
  <cols>
    <col min="1" max="1" width="1.7109375" style="82" customWidth="1"/>
    <col min="2" max="2" width="39.85546875" style="82" customWidth="1"/>
    <col min="3" max="3" width="7.7109375" style="82" customWidth="1"/>
    <col min="4" max="4" width="1.140625" style="82" customWidth="1"/>
    <col min="5" max="5" width="15.7109375" style="82" customWidth="1"/>
    <col min="6" max="6" width="1.140625" style="82" customWidth="1"/>
    <col min="7" max="7" width="15.7109375" style="82" customWidth="1"/>
    <col min="8" max="8" width="1.140625" style="82" customWidth="1"/>
    <col min="9" max="9" width="16.85546875" style="82" customWidth="1"/>
    <col min="10" max="10" width="1.140625" style="82" customWidth="1"/>
    <col min="11" max="11" width="17.5703125" style="82" customWidth="1"/>
    <col min="12" max="12" width="1.140625" style="82" customWidth="1"/>
    <col min="13" max="13" width="15.7109375" style="82" customWidth="1"/>
    <col min="14" max="16384" width="10.140625" style="82"/>
  </cols>
  <sheetData>
    <row r="1" spans="1:13" ht="16.5" customHeight="1">
      <c r="A1" s="1" t="s">
        <v>0</v>
      </c>
      <c r="B1" s="8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ht="16.5" customHeight="1">
      <c r="A2" s="1" t="s">
        <v>150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6.5" customHeight="1">
      <c r="A3" s="95" t="str">
        <f>+'EN 7 Conso'!A3</f>
        <v>For the six-month period ended 30 June 2022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13" ht="16.5" customHeight="1">
      <c r="A4" s="15"/>
      <c r="B4" s="15"/>
      <c r="C4" s="2"/>
      <c r="D4" s="86"/>
      <c r="E4" s="2"/>
      <c r="F4" s="86"/>
      <c r="G4" s="2"/>
      <c r="H4" s="86"/>
      <c r="I4" s="13"/>
      <c r="J4" s="13"/>
      <c r="K4" s="13"/>
      <c r="L4" s="13"/>
      <c r="M4" s="13"/>
    </row>
    <row r="5" spans="1:13" ht="16.5" customHeight="1">
      <c r="A5" s="15"/>
      <c r="B5" s="15"/>
      <c r="C5" s="2"/>
      <c r="D5" s="86"/>
      <c r="E5" s="2"/>
      <c r="F5" s="86"/>
      <c r="G5" s="2"/>
      <c r="H5" s="86"/>
      <c r="I5" s="13"/>
      <c r="J5" s="13"/>
      <c r="K5" s="13"/>
      <c r="L5" s="13"/>
      <c r="M5" s="13"/>
    </row>
    <row r="6" spans="1:13" ht="16.5" customHeight="1">
      <c r="A6" s="15"/>
      <c r="B6" s="15"/>
      <c r="C6" s="86"/>
      <c r="D6" s="86"/>
      <c r="E6" s="98" t="s">
        <v>151</v>
      </c>
      <c r="F6" s="99"/>
      <c r="G6" s="99"/>
      <c r="H6" s="99"/>
      <c r="I6" s="99"/>
      <c r="J6" s="99"/>
      <c r="K6" s="99"/>
      <c r="L6" s="99"/>
      <c r="M6" s="99"/>
    </row>
    <row r="7" spans="1:13" ht="16.5" customHeight="1">
      <c r="A7" s="8"/>
      <c r="B7" s="8"/>
      <c r="C7" s="5"/>
      <c r="D7" s="2"/>
      <c r="E7" s="5" t="s">
        <v>121</v>
      </c>
      <c r="F7" s="2"/>
      <c r="G7" s="5"/>
      <c r="H7" s="2"/>
      <c r="I7" s="110" t="s">
        <v>70</v>
      </c>
      <c r="J7" s="99"/>
      <c r="K7" s="99"/>
      <c r="L7" s="4"/>
      <c r="M7" s="13"/>
    </row>
    <row r="8" spans="1:13" ht="16.5" customHeight="1">
      <c r="A8" s="8"/>
      <c r="B8" s="8"/>
      <c r="C8" s="2"/>
      <c r="D8" s="2"/>
      <c r="E8" s="2" t="s">
        <v>152</v>
      </c>
      <c r="F8" s="2"/>
      <c r="G8" s="2" t="s">
        <v>126</v>
      </c>
      <c r="H8" s="2"/>
      <c r="I8" s="2" t="s">
        <v>153</v>
      </c>
      <c r="J8" s="4"/>
      <c r="K8" s="4"/>
      <c r="L8" s="4"/>
      <c r="M8" s="2" t="s">
        <v>132</v>
      </c>
    </row>
    <row r="9" spans="1:13" ht="16.5" customHeight="1">
      <c r="A9" s="8"/>
      <c r="B9" s="8"/>
      <c r="C9" s="2"/>
      <c r="D9" s="2"/>
      <c r="E9" s="2" t="s">
        <v>133</v>
      </c>
      <c r="F9" s="2"/>
      <c r="G9" s="2" t="s">
        <v>134</v>
      </c>
      <c r="H9" s="2"/>
      <c r="I9" s="2" t="s">
        <v>136</v>
      </c>
      <c r="J9" s="2"/>
      <c r="K9" s="2" t="s">
        <v>72</v>
      </c>
      <c r="L9" s="2"/>
      <c r="M9" s="2" t="s">
        <v>140</v>
      </c>
    </row>
    <row r="10" spans="1:13" ht="16.5" customHeight="1">
      <c r="A10" s="1"/>
      <c r="B10" s="1"/>
      <c r="C10" s="131" t="s">
        <v>12</v>
      </c>
      <c r="D10" s="2"/>
      <c r="E10" s="97" t="s">
        <v>13</v>
      </c>
      <c r="F10" s="2"/>
      <c r="G10" s="97" t="s">
        <v>13</v>
      </c>
      <c r="H10" s="2"/>
      <c r="I10" s="97" t="s">
        <v>13</v>
      </c>
      <c r="J10" s="2"/>
      <c r="K10" s="97" t="s">
        <v>13</v>
      </c>
      <c r="L10" s="2"/>
      <c r="M10" s="97" t="s">
        <v>13</v>
      </c>
    </row>
    <row r="11" spans="1:13" ht="6" customHeight="1">
      <c r="A11" s="87"/>
      <c r="B11" s="8"/>
      <c r="C11" s="20"/>
      <c r="D11" s="10"/>
      <c r="E11" s="10"/>
      <c r="F11" s="41"/>
      <c r="G11" s="10"/>
      <c r="H11" s="41"/>
      <c r="I11" s="10"/>
      <c r="J11" s="41"/>
      <c r="K11" s="10"/>
      <c r="L11" s="10"/>
      <c r="M11" s="10"/>
    </row>
    <row r="12" spans="1:13" ht="16.5" customHeight="1">
      <c r="A12" s="15" t="s">
        <v>141</v>
      </c>
      <c r="B12" s="8"/>
      <c r="C12" s="20"/>
      <c r="D12" s="10"/>
      <c r="E12" s="10">
        <v>115000000</v>
      </c>
      <c r="F12" s="41"/>
      <c r="G12" s="10">
        <v>0</v>
      </c>
      <c r="H12" s="41"/>
      <c r="I12" s="10">
        <v>7000000</v>
      </c>
      <c r="J12" s="41"/>
      <c r="K12" s="10">
        <v>64764206</v>
      </c>
      <c r="L12" s="10"/>
      <c r="M12" s="10">
        <f>SUM(E12:L12)</f>
        <v>186764206</v>
      </c>
    </row>
    <row r="13" spans="1:13" ht="6" customHeight="1">
      <c r="A13" s="87"/>
      <c r="B13" s="8"/>
      <c r="C13" s="20"/>
      <c r="D13" s="10"/>
      <c r="E13" s="10"/>
      <c r="F13" s="41"/>
      <c r="G13" s="10"/>
      <c r="H13" s="41"/>
      <c r="I13" s="10"/>
      <c r="J13" s="41"/>
      <c r="K13" s="10"/>
      <c r="L13" s="10"/>
      <c r="M13" s="10"/>
    </row>
    <row r="14" spans="1:13" ht="16.5" customHeight="1">
      <c r="A14" s="15" t="s">
        <v>154</v>
      </c>
      <c r="B14" s="8"/>
      <c r="C14" s="20"/>
      <c r="D14" s="41"/>
      <c r="E14" s="10"/>
      <c r="F14" s="41"/>
      <c r="G14" s="10"/>
      <c r="H14" s="41"/>
      <c r="I14" s="10"/>
      <c r="J14" s="41"/>
      <c r="K14" s="10"/>
      <c r="L14" s="10"/>
      <c r="M14" s="10"/>
    </row>
    <row r="15" spans="1:13" ht="16.5" customHeight="1">
      <c r="A15" s="87" t="s">
        <v>143</v>
      </c>
      <c r="B15" s="8"/>
      <c r="C15" s="20"/>
      <c r="D15" s="41"/>
      <c r="E15" s="10">
        <v>43000000</v>
      </c>
      <c r="F15" s="41"/>
      <c r="G15" s="10">
        <v>228732200</v>
      </c>
      <c r="H15" s="41"/>
      <c r="I15" s="10">
        <v>0</v>
      </c>
      <c r="J15" s="41"/>
      <c r="K15" s="10">
        <v>0</v>
      </c>
      <c r="L15" s="10"/>
      <c r="M15" s="10">
        <v>271732200</v>
      </c>
    </row>
    <row r="16" spans="1:13" ht="16.5" customHeight="1">
      <c r="A16" s="8" t="s">
        <v>144</v>
      </c>
      <c r="B16" s="8"/>
      <c r="C16" s="20">
        <v>18</v>
      </c>
      <c r="D16" s="41"/>
      <c r="E16" s="10">
        <v>0</v>
      </c>
      <c r="F16" s="41"/>
      <c r="G16" s="10">
        <v>0</v>
      </c>
      <c r="H16" s="41"/>
      <c r="I16" s="10"/>
      <c r="J16" s="41"/>
      <c r="K16" s="10">
        <v>-31595500</v>
      </c>
      <c r="L16" s="10"/>
      <c r="M16" s="10">
        <f t="shared" ref="M16:M18" si="0">SUM(E16:L16)</f>
        <v>-31595500</v>
      </c>
    </row>
    <row r="17" spans="1:13" ht="16.5" customHeight="1">
      <c r="A17" s="27" t="s">
        <v>145</v>
      </c>
      <c r="B17" s="8"/>
      <c r="C17" s="84"/>
      <c r="D17" s="41"/>
      <c r="E17" s="10">
        <v>0</v>
      </c>
      <c r="F17" s="41"/>
      <c r="G17" s="10">
        <v>0</v>
      </c>
      <c r="H17" s="41"/>
      <c r="I17" s="10">
        <v>1060000</v>
      </c>
      <c r="J17" s="41"/>
      <c r="K17" s="10">
        <v>-1060000</v>
      </c>
      <c r="L17" s="10"/>
      <c r="M17" s="10">
        <f t="shared" si="0"/>
        <v>0</v>
      </c>
    </row>
    <row r="18" spans="1:13" ht="16.5" customHeight="1">
      <c r="A18" s="27" t="s">
        <v>101</v>
      </c>
      <c r="B18" s="15"/>
      <c r="C18" s="20"/>
      <c r="D18" s="41"/>
      <c r="E18" s="101">
        <v>0</v>
      </c>
      <c r="F18" s="10"/>
      <c r="G18" s="101">
        <v>0</v>
      </c>
      <c r="H18" s="10"/>
      <c r="I18" s="101">
        <v>0</v>
      </c>
      <c r="J18" s="41"/>
      <c r="K18" s="101">
        <v>21068909</v>
      </c>
      <c r="L18" s="10"/>
      <c r="M18" s="101">
        <f t="shared" si="0"/>
        <v>21068909</v>
      </c>
    </row>
    <row r="19" spans="1:13" ht="16.5" customHeight="1">
      <c r="A19" s="15"/>
      <c r="B19" s="87"/>
      <c r="C19" s="2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16.5" customHeight="1">
      <c r="A20" s="43" t="s">
        <v>146</v>
      </c>
      <c r="B20" s="8"/>
      <c r="C20" s="20"/>
      <c r="D20" s="10"/>
      <c r="E20" s="16">
        <f>SUM(E12:E19)</f>
        <v>158000000</v>
      </c>
      <c r="F20" s="10"/>
      <c r="G20" s="16">
        <f>SUM(G12:G19)</f>
        <v>228732200</v>
      </c>
      <c r="H20" s="10"/>
      <c r="I20" s="16">
        <f>SUM(I12:I19)</f>
        <v>8060000</v>
      </c>
      <c r="J20" s="10"/>
      <c r="K20" s="16">
        <f>SUM(K12:K19)</f>
        <v>53177615</v>
      </c>
      <c r="L20" s="10"/>
      <c r="M20" s="16">
        <f>SUM(E20:L20)</f>
        <v>447969815</v>
      </c>
    </row>
    <row r="21" spans="1:13" ht="16.5" customHeight="1">
      <c r="A21" s="43"/>
      <c r="B21" s="8"/>
      <c r="C21" s="2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16.5" customHeight="1">
      <c r="A22" s="43"/>
      <c r="B22" s="8"/>
      <c r="C22" s="2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16.5" customHeight="1">
      <c r="A23" s="15" t="s">
        <v>147</v>
      </c>
      <c r="B23" s="8"/>
      <c r="C23" s="20"/>
      <c r="D23" s="10"/>
      <c r="E23" s="9">
        <v>158000000</v>
      </c>
      <c r="F23" s="41"/>
      <c r="G23" s="9">
        <v>228732200</v>
      </c>
      <c r="H23" s="41"/>
      <c r="I23" s="9">
        <v>8850000</v>
      </c>
      <c r="J23" s="41"/>
      <c r="K23" s="9">
        <v>68285723</v>
      </c>
      <c r="L23" s="10"/>
      <c r="M23" s="9">
        <f>SUM(E23:L23)</f>
        <v>463867923</v>
      </c>
    </row>
    <row r="24" spans="1:13" ht="6" customHeight="1">
      <c r="A24" s="87"/>
      <c r="B24" s="8"/>
      <c r="C24" s="20"/>
      <c r="D24" s="10"/>
      <c r="E24" s="9"/>
      <c r="F24" s="41"/>
      <c r="G24" s="9"/>
      <c r="H24" s="41"/>
      <c r="I24" s="9"/>
      <c r="J24" s="41"/>
      <c r="K24" s="9"/>
      <c r="L24" s="10"/>
      <c r="M24" s="9"/>
    </row>
    <row r="25" spans="1:13" ht="16.5" customHeight="1">
      <c r="A25" s="15" t="s">
        <v>154</v>
      </c>
      <c r="B25" s="8"/>
      <c r="C25" s="20"/>
      <c r="D25" s="41"/>
      <c r="E25" s="9"/>
      <c r="F25" s="41"/>
      <c r="G25" s="9"/>
      <c r="H25" s="41"/>
      <c r="I25" s="9"/>
      <c r="J25" s="41"/>
      <c r="K25" s="9"/>
      <c r="L25" s="10"/>
      <c r="M25" s="9"/>
    </row>
    <row r="26" spans="1:13" ht="16.5" customHeight="1">
      <c r="A26" s="87" t="s">
        <v>144</v>
      </c>
      <c r="B26" s="8"/>
      <c r="C26" s="20">
        <v>18</v>
      </c>
      <c r="D26" s="41"/>
      <c r="E26" s="9">
        <v>0</v>
      </c>
      <c r="F26" s="41"/>
      <c r="G26" s="9">
        <v>0</v>
      </c>
      <c r="H26" s="41"/>
      <c r="I26" s="9">
        <v>0</v>
      </c>
      <c r="J26" s="41"/>
      <c r="K26" s="9">
        <v>-18221337</v>
      </c>
      <c r="L26" s="10"/>
      <c r="M26" s="9">
        <f t="shared" ref="M26:M28" si="1">SUM(E26:L26)</f>
        <v>-18221337</v>
      </c>
    </row>
    <row r="27" spans="1:13" ht="16.5" customHeight="1">
      <c r="A27" s="27" t="s">
        <v>145</v>
      </c>
      <c r="B27" s="8"/>
      <c r="C27" s="84">
        <v>19</v>
      </c>
      <c r="D27" s="41"/>
      <c r="E27" s="9">
        <v>0</v>
      </c>
      <c r="F27" s="41"/>
      <c r="G27" s="9">
        <v>0</v>
      </c>
      <c r="H27" s="41"/>
      <c r="I27" s="9">
        <v>1110000</v>
      </c>
      <c r="J27" s="41"/>
      <c r="K27" s="9">
        <v>-1110000</v>
      </c>
      <c r="L27" s="10"/>
      <c r="M27" s="9">
        <f t="shared" si="1"/>
        <v>0</v>
      </c>
    </row>
    <row r="28" spans="1:13" ht="16.5" customHeight="1">
      <c r="A28" s="27" t="s">
        <v>101</v>
      </c>
      <c r="B28" s="15"/>
      <c r="C28" s="20"/>
      <c r="D28" s="41"/>
      <c r="E28" s="14">
        <v>0</v>
      </c>
      <c r="F28" s="10"/>
      <c r="G28" s="14">
        <v>0</v>
      </c>
      <c r="H28" s="10"/>
      <c r="I28" s="14">
        <v>0</v>
      </c>
      <c r="J28" s="41"/>
      <c r="K28" s="14">
        <v>22771062</v>
      </c>
      <c r="L28" s="10"/>
      <c r="M28" s="14">
        <f t="shared" si="1"/>
        <v>22771062</v>
      </c>
    </row>
    <row r="29" spans="1:13" ht="16.5" customHeight="1">
      <c r="A29" s="15"/>
      <c r="B29" s="87"/>
      <c r="C29" s="20"/>
      <c r="D29" s="10"/>
      <c r="E29" s="9"/>
      <c r="F29" s="10"/>
      <c r="G29" s="9"/>
      <c r="H29" s="10"/>
      <c r="I29" s="9"/>
      <c r="J29" s="10"/>
      <c r="K29" s="9"/>
      <c r="L29" s="10"/>
      <c r="M29" s="9"/>
    </row>
    <row r="30" spans="1:13" ht="16.5" customHeight="1">
      <c r="A30" s="43" t="s">
        <v>148</v>
      </c>
      <c r="B30" s="8"/>
      <c r="C30" s="20"/>
      <c r="D30" s="10"/>
      <c r="E30" s="102">
        <f>SUM(E23:E29)</f>
        <v>158000000</v>
      </c>
      <c r="F30" s="10"/>
      <c r="G30" s="102">
        <f>SUM(G23:G29)</f>
        <v>228732200</v>
      </c>
      <c r="H30" s="10"/>
      <c r="I30" s="102">
        <f>SUM(I23:I29)</f>
        <v>9960000</v>
      </c>
      <c r="J30" s="10"/>
      <c r="K30" s="102">
        <f>SUM(K23:K29)</f>
        <v>71725448</v>
      </c>
      <c r="L30" s="10"/>
      <c r="M30" s="102">
        <f>SUM(E30:L30)</f>
        <v>468417648</v>
      </c>
    </row>
    <row r="31" spans="1:13" ht="15" customHeight="1">
      <c r="A31" s="43"/>
      <c r="B31" s="8"/>
      <c r="C31" s="2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15" customHeight="1">
      <c r="A32" s="43"/>
      <c r="B32" s="8"/>
      <c r="C32" s="20"/>
      <c r="D32" s="10"/>
      <c r="E32" s="10"/>
      <c r="F32" s="10"/>
      <c r="G32" s="10"/>
      <c r="H32" s="10"/>
      <c r="I32" s="10"/>
      <c r="J32" s="10"/>
      <c r="K32" s="10"/>
      <c r="L32" s="10"/>
      <c r="M32" s="29">
        <f>M30-'EN 2-4'!N142</f>
        <v>0</v>
      </c>
    </row>
    <row r="33" spans="1:13" ht="15" customHeight="1">
      <c r="A33" s="90" t="s">
        <v>37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</row>
    <row r="34" spans="1:13" ht="18" customHeight="1">
      <c r="A34" s="43"/>
      <c r="B34" s="8"/>
      <c r="C34" s="2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21.95" customHeight="1">
      <c r="A35" s="132" t="str">
        <f>'EN 2-4'!A52</f>
        <v>The accompanying notes are an integral part of these consolidated and separate financial statements.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</row>
  </sheetData>
  <mergeCells count="4">
    <mergeCell ref="E6:M6"/>
    <mergeCell ref="I7:K7"/>
    <mergeCell ref="A33:M33"/>
    <mergeCell ref="A35:M35"/>
  </mergeCells>
  <pageMargins left="1" right="1" top="0.5" bottom="0.6" header="0.49" footer="0.4"/>
  <pageSetup paperSize="9" scale="97" firstPageNumber="8" orientation="landscape" useFirstPageNumber="1" r:id="rId1"/>
  <headerFooter>
    <oddFooter>&amp;R&amp;"Arial,Regular"&amp;9&amp;P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E36C09"/>
  </sheetPr>
  <dimension ref="A1:L118"/>
  <sheetViews>
    <sheetView tabSelected="1" view="pageBreakPreview" topLeftCell="A100" zoomScaleNormal="100" zoomScaleSheetLayoutView="100" workbookViewId="0">
      <selection activeCell="L79" sqref="L79"/>
    </sheetView>
  </sheetViews>
  <sheetFormatPr defaultColWidth="10.140625" defaultRowHeight="15" customHeight="1"/>
  <cols>
    <col min="1" max="1" width="1.85546875" style="82" customWidth="1"/>
    <col min="2" max="2" width="3.140625" style="82" customWidth="1"/>
    <col min="3" max="3" width="42.5703125" style="82" customWidth="1"/>
    <col min="4" max="4" width="6.85546875" style="82" customWidth="1"/>
    <col min="5" max="5" width="0.7109375" style="82" customWidth="1"/>
    <col min="6" max="6" width="12.7109375" style="82" customWidth="1"/>
    <col min="7" max="7" width="0.7109375" style="82" customWidth="1"/>
    <col min="8" max="8" width="12.7109375" style="82" customWidth="1"/>
    <col min="9" max="9" width="0.7109375" style="82" customWidth="1"/>
    <col min="10" max="10" width="12.7109375" style="82" customWidth="1"/>
    <col min="11" max="11" width="0.7109375" style="82" customWidth="1"/>
    <col min="12" max="12" width="12.7109375" style="82" customWidth="1"/>
    <col min="13" max="16384" width="10.140625" style="82"/>
  </cols>
  <sheetData>
    <row r="1" spans="1:12" ht="16.5" customHeight="1">
      <c r="A1" s="1" t="s">
        <v>0</v>
      </c>
      <c r="B1" s="8"/>
      <c r="C1" s="8"/>
      <c r="D1" s="84"/>
      <c r="E1" s="8"/>
      <c r="F1" s="13"/>
      <c r="G1" s="13"/>
      <c r="H1" s="13"/>
      <c r="I1" s="13"/>
      <c r="J1" s="13"/>
      <c r="K1" s="13"/>
      <c r="L1" s="13"/>
    </row>
    <row r="2" spans="1:12" ht="16.5" customHeight="1">
      <c r="A2" s="15" t="s">
        <v>155</v>
      </c>
      <c r="B2" s="15"/>
      <c r="C2" s="15"/>
      <c r="D2" s="84"/>
      <c r="E2" s="84"/>
      <c r="F2" s="20"/>
      <c r="G2" s="20"/>
      <c r="H2" s="20"/>
      <c r="I2" s="20"/>
      <c r="J2" s="20"/>
      <c r="K2" s="20"/>
      <c r="L2" s="20"/>
    </row>
    <row r="3" spans="1:12" ht="16.5" customHeight="1">
      <c r="A3" s="133" t="str">
        <f>'EN 8'!A3</f>
        <v>For the six-month period ended 30 June 2022</v>
      </c>
      <c r="B3" s="108"/>
      <c r="C3" s="108"/>
      <c r="D3" s="107"/>
      <c r="E3" s="107"/>
      <c r="F3" s="109"/>
      <c r="G3" s="109"/>
      <c r="H3" s="109"/>
      <c r="I3" s="109"/>
      <c r="J3" s="109"/>
      <c r="K3" s="109"/>
      <c r="L3" s="109"/>
    </row>
    <row r="4" spans="1:12" ht="15.75" customHeight="1">
      <c r="A4" s="42"/>
      <c r="B4" s="15"/>
      <c r="C4" s="15"/>
      <c r="D4" s="84"/>
      <c r="E4" s="84"/>
      <c r="F4" s="20"/>
      <c r="G4" s="20"/>
      <c r="H4" s="20"/>
      <c r="I4" s="20"/>
      <c r="J4" s="20"/>
      <c r="K4" s="20"/>
      <c r="L4" s="20"/>
    </row>
    <row r="5" spans="1:12" ht="15.75" customHeight="1">
      <c r="A5" s="42"/>
      <c r="B5" s="15"/>
      <c r="C5" s="15"/>
      <c r="D5" s="84"/>
      <c r="E5" s="84"/>
      <c r="F5" s="20"/>
      <c r="G5" s="20"/>
      <c r="H5" s="20"/>
      <c r="I5" s="20"/>
      <c r="J5" s="20"/>
      <c r="K5" s="20"/>
      <c r="L5" s="20"/>
    </row>
    <row r="6" spans="1:12" ht="15.75" customHeight="1">
      <c r="A6" s="15"/>
      <c r="B6" s="15"/>
      <c r="C6" s="15"/>
      <c r="D6" s="84"/>
      <c r="E6" s="84"/>
      <c r="F6" s="92" t="s">
        <v>80</v>
      </c>
      <c r="G6" s="89"/>
      <c r="H6" s="89"/>
      <c r="I6" s="86"/>
      <c r="J6" s="92" t="s">
        <v>81</v>
      </c>
      <c r="K6" s="89"/>
      <c r="L6" s="89"/>
    </row>
    <row r="7" spans="1:12" ht="15.75" customHeight="1">
      <c r="A7" s="15"/>
      <c r="B7" s="15"/>
      <c r="C7" s="15"/>
      <c r="D7" s="84"/>
      <c r="E7" s="84"/>
      <c r="F7" s="110" t="s">
        <v>82</v>
      </c>
      <c r="G7" s="99"/>
      <c r="H7" s="99"/>
      <c r="I7" s="20"/>
      <c r="J7" s="110" t="s">
        <v>82</v>
      </c>
      <c r="K7" s="99"/>
      <c r="L7" s="99"/>
    </row>
    <row r="8" spans="1:12" ht="15.75" customHeight="1">
      <c r="A8" s="15"/>
      <c r="B8" s="15"/>
      <c r="C8" s="15"/>
      <c r="D8" s="84"/>
      <c r="E8" s="84"/>
      <c r="F8" s="6" t="s">
        <v>8</v>
      </c>
      <c r="G8" s="2"/>
      <c r="H8" s="6" t="s">
        <v>8</v>
      </c>
      <c r="I8" s="10"/>
      <c r="J8" s="6" t="s">
        <v>8</v>
      </c>
      <c r="K8" s="2"/>
      <c r="L8" s="6" t="s">
        <v>8</v>
      </c>
    </row>
    <row r="9" spans="1:12" ht="15.75" customHeight="1">
      <c r="A9" s="8"/>
      <c r="B9" s="8"/>
      <c r="C9" s="8"/>
      <c r="D9" s="84"/>
      <c r="E9" s="13"/>
      <c r="F9" s="6" t="s">
        <v>10</v>
      </c>
      <c r="G9" s="33"/>
      <c r="H9" s="6" t="s">
        <v>11</v>
      </c>
      <c r="I9" s="33"/>
      <c r="J9" s="6" t="s">
        <v>10</v>
      </c>
      <c r="K9" s="33"/>
      <c r="L9" s="6" t="s">
        <v>11</v>
      </c>
    </row>
    <row r="10" spans="1:12" ht="15.75" customHeight="1">
      <c r="A10" s="8"/>
      <c r="B10" s="8"/>
      <c r="C10" s="8"/>
      <c r="D10" s="96" t="s">
        <v>12</v>
      </c>
      <c r="E10" s="8"/>
      <c r="F10" s="97" t="s">
        <v>13</v>
      </c>
      <c r="G10" s="2"/>
      <c r="H10" s="97" t="s">
        <v>13</v>
      </c>
      <c r="I10" s="13"/>
      <c r="J10" s="97" t="s">
        <v>13</v>
      </c>
      <c r="K10" s="2"/>
      <c r="L10" s="97" t="s">
        <v>13</v>
      </c>
    </row>
    <row r="11" spans="1:12" ht="6" customHeight="1">
      <c r="A11" s="8"/>
      <c r="B11" s="8"/>
      <c r="C11" s="8"/>
      <c r="D11" s="85"/>
      <c r="E11" s="8"/>
      <c r="F11" s="7"/>
      <c r="G11" s="2"/>
      <c r="H11" s="2"/>
      <c r="I11" s="13"/>
      <c r="J11" s="7"/>
      <c r="K11" s="2"/>
      <c r="L11" s="2"/>
    </row>
    <row r="12" spans="1:12" ht="15.75" customHeight="1">
      <c r="A12" s="15" t="s">
        <v>156</v>
      </c>
      <c r="B12" s="1"/>
      <c r="C12" s="1"/>
      <c r="D12" s="85"/>
      <c r="E12" s="84"/>
      <c r="F12" s="19"/>
      <c r="G12" s="20"/>
      <c r="H12" s="20"/>
      <c r="I12" s="20"/>
      <c r="J12" s="9"/>
      <c r="K12" s="10"/>
      <c r="L12" s="10"/>
    </row>
    <row r="13" spans="1:12" ht="15.75" customHeight="1">
      <c r="A13" s="8" t="s">
        <v>157</v>
      </c>
      <c r="B13" s="1"/>
      <c r="C13" s="1"/>
      <c r="D13" s="71"/>
      <c r="E13" s="84"/>
      <c r="F13" s="9">
        <v>27217893</v>
      </c>
      <c r="G13" s="10"/>
      <c r="H13" s="10">
        <v>22470847</v>
      </c>
      <c r="I13" s="10"/>
      <c r="J13" s="9">
        <v>27307851</v>
      </c>
      <c r="K13" s="10"/>
      <c r="L13" s="10">
        <v>23298849</v>
      </c>
    </row>
    <row r="14" spans="1:12" ht="15.75" customHeight="1">
      <c r="A14" s="8" t="s">
        <v>158</v>
      </c>
      <c r="B14" s="1"/>
      <c r="C14" s="1"/>
      <c r="D14" s="84"/>
      <c r="E14" s="84"/>
      <c r="F14" s="9"/>
      <c r="G14" s="10"/>
      <c r="H14" s="10"/>
      <c r="I14" s="10"/>
      <c r="J14" s="9"/>
      <c r="K14" s="10"/>
      <c r="L14" s="10"/>
    </row>
    <row r="15" spans="1:12" ht="15.75" customHeight="1">
      <c r="A15" s="15"/>
      <c r="B15" s="81" t="s">
        <v>159</v>
      </c>
      <c r="C15" s="81"/>
      <c r="D15" s="84">
        <v>12</v>
      </c>
      <c r="E15" s="84"/>
      <c r="F15" s="9">
        <v>13005799</v>
      </c>
      <c r="G15" s="10"/>
      <c r="H15" s="10">
        <v>11330749</v>
      </c>
      <c r="I15" s="10"/>
      <c r="J15" s="9">
        <v>12750084</v>
      </c>
      <c r="K15" s="10"/>
      <c r="L15" s="10">
        <v>10877393</v>
      </c>
    </row>
    <row r="16" spans="1:12" ht="15.75" customHeight="1">
      <c r="A16" s="15"/>
      <c r="B16" s="81" t="s">
        <v>160</v>
      </c>
      <c r="C16" s="81"/>
      <c r="D16" s="84">
        <v>12</v>
      </c>
      <c r="E16" s="84"/>
      <c r="F16" s="9">
        <v>235644</v>
      </c>
      <c r="G16" s="10"/>
      <c r="H16" s="10">
        <v>564960</v>
      </c>
      <c r="I16" s="10"/>
      <c r="J16" s="9">
        <v>230162</v>
      </c>
      <c r="K16" s="10"/>
      <c r="L16" s="10">
        <v>549566</v>
      </c>
    </row>
    <row r="17" spans="1:12" ht="15.75" customHeight="1">
      <c r="A17" s="15"/>
      <c r="B17" s="81" t="s">
        <v>161</v>
      </c>
      <c r="C17" s="81"/>
      <c r="D17" s="84">
        <v>13</v>
      </c>
      <c r="E17" s="84"/>
      <c r="F17" s="9">
        <v>6728356</v>
      </c>
      <c r="G17" s="10"/>
      <c r="H17" s="10">
        <v>4290103</v>
      </c>
      <c r="I17" s="10"/>
      <c r="J17" s="9">
        <v>6728356</v>
      </c>
      <c r="K17" s="10"/>
      <c r="L17" s="10">
        <v>4290103</v>
      </c>
    </row>
    <row r="18" spans="1:12" ht="15.75" customHeight="1">
      <c r="A18" s="15"/>
      <c r="B18" s="81" t="s">
        <v>162</v>
      </c>
      <c r="C18" s="81"/>
      <c r="D18" s="84"/>
      <c r="E18" s="84"/>
      <c r="F18" s="9">
        <v>-8391</v>
      </c>
      <c r="G18" s="10"/>
      <c r="H18" s="10">
        <v>-929177</v>
      </c>
      <c r="I18" s="10"/>
      <c r="J18" s="9">
        <v>-8391</v>
      </c>
      <c r="K18" s="10"/>
      <c r="L18" s="10">
        <v>-929177</v>
      </c>
    </row>
    <row r="19" spans="1:12" ht="15.75" customHeight="1">
      <c r="A19" s="15"/>
      <c r="B19" s="81" t="s">
        <v>163</v>
      </c>
      <c r="C19" s="81"/>
      <c r="D19" s="84"/>
      <c r="E19" s="84"/>
      <c r="F19" s="9">
        <v>2974608</v>
      </c>
      <c r="G19" s="10"/>
      <c r="H19" s="10">
        <v>-2356263</v>
      </c>
      <c r="I19" s="10"/>
      <c r="J19" s="9">
        <v>-970051</v>
      </c>
      <c r="K19" s="10"/>
      <c r="L19" s="10">
        <v>3076837</v>
      </c>
    </row>
    <row r="20" spans="1:12" ht="15.75" customHeight="1">
      <c r="A20" s="15"/>
      <c r="B20" s="81" t="s">
        <v>164</v>
      </c>
      <c r="C20" s="81"/>
      <c r="D20" s="84">
        <v>10</v>
      </c>
      <c r="E20" s="84"/>
      <c r="F20" s="26">
        <v>22072</v>
      </c>
      <c r="G20" s="10"/>
      <c r="H20" s="10">
        <v>-10829</v>
      </c>
      <c r="I20" s="10"/>
      <c r="J20" s="26">
        <v>22072</v>
      </c>
      <c r="K20" s="10"/>
      <c r="L20" s="10">
        <v>-10829</v>
      </c>
    </row>
    <row r="21" spans="1:12" ht="15.75" customHeight="1">
      <c r="A21" s="15"/>
      <c r="B21" s="81" t="s">
        <v>165</v>
      </c>
      <c r="C21" s="8"/>
      <c r="D21" s="84">
        <v>8</v>
      </c>
      <c r="E21" s="84"/>
      <c r="F21" s="9">
        <v>2550139</v>
      </c>
      <c r="G21" s="10"/>
      <c r="H21" s="10">
        <v>0</v>
      </c>
      <c r="I21" s="10"/>
      <c r="J21" s="9">
        <v>2550139</v>
      </c>
      <c r="K21" s="10"/>
      <c r="L21" s="10">
        <v>0</v>
      </c>
    </row>
    <row r="22" spans="1:12" ht="15.75" customHeight="1">
      <c r="A22" s="15"/>
      <c r="B22" s="8" t="s">
        <v>166</v>
      </c>
      <c r="C22" s="8"/>
      <c r="D22" s="84"/>
      <c r="E22" s="84"/>
      <c r="F22" s="9">
        <v>-672276</v>
      </c>
      <c r="G22" s="10"/>
      <c r="H22" s="10">
        <v>-779756</v>
      </c>
      <c r="I22" s="10"/>
      <c r="J22" s="9">
        <v>-3158871</v>
      </c>
      <c r="K22" s="10"/>
      <c r="L22" s="10">
        <v>-2881146</v>
      </c>
    </row>
    <row r="23" spans="1:12" ht="15.75" customHeight="1">
      <c r="A23" s="15"/>
      <c r="B23" s="8" t="s">
        <v>167</v>
      </c>
      <c r="C23" s="8"/>
      <c r="D23" s="84"/>
      <c r="E23" s="84"/>
      <c r="F23" s="9">
        <v>11941130</v>
      </c>
      <c r="G23" s="10"/>
      <c r="H23" s="10">
        <v>5513240</v>
      </c>
      <c r="I23" s="10"/>
      <c r="J23" s="9">
        <v>11814263</v>
      </c>
      <c r="K23" s="10"/>
      <c r="L23" s="10">
        <v>5348278</v>
      </c>
    </row>
    <row r="24" spans="1:12" ht="15.75" customHeight="1">
      <c r="A24" s="15"/>
      <c r="B24" s="8" t="s">
        <v>53</v>
      </c>
      <c r="C24" s="8"/>
      <c r="D24" s="84"/>
      <c r="E24" s="84"/>
      <c r="F24" s="9">
        <v>1799985</v>
      </c>
      <c r="G24" s="10"/>
      <c r="H24" s="10">
        <v>1609008</v>
      </c>
      <c r="I24" s="10"/>
      <c r="J24" s="9">
        <v>1756706</v>
      </c>
      <c r="K24" s="10"/>
      <c r="L24" s="10">
        <v>1484700</v>
      </c>
    </row>
    <row r="25" spans="1:12" ht="15.75" customHeight="1">
      <c r="A25" s="8" t="s">
        <v>168</v>
      </c>
      <c r="B25" s="8"/>
      <c r="C25" s="8"/>
      <c r="D25" s="84"/>
      <c r="E25" s="84"/>
      <c r="F25" s="9"/>
      <c r="G25" s="10"/>
      <c r="H25" s="10"/>
      <c r="I25" s="10"/>
      <c r="J25" s="9"/>
      <c r="K25" s="10"/>
      <c r="L25" s="10"/>
    </row>
    <row r="26" spans="1:12" ht="15.75" customHeight="1">
      <c r="A26" s="15"/>
      <c r="B26" s="72" t="s">
        <v>169</v>
      </c>
      <c r="C26" s="8"/>
      <c r="D26" s="84"/>
      <c r="E26" s="84"/>
      <c r="F26" s="9">
        <v>-221701073</v>
      </c>
      <c r="G26" s="10"/>
      <c r="H26" s="10">
        <v>-39822743</v>
      </c>
      <c r="I26" s="10"/>
      <c r="J26" s="9">
        <v>-173676053</v>
      </c>
      <c r="K26" s="10"/>
      <c r="L26" s="10">
        <v>-50324902</v>
      </c>
    </row>
    <row r="27" spans="1:12" ht="15.75" customHeight="1">
      <c r="A27" s="15"/>
      <c r="B27" s="72" t="s">
        <v>170</v>
      </c>
      <c r="C27" s="8"/>
      <c r="D27" s="84"/>
      <c r="E27" s="84"/>
      <c r="F27" s="9">
        <v>2604528</v>
      </c>
      <c r="G27" s="10"/>
      <c r="H27" s="10">
        <v>2428941</v>
      </c>
      <c r="I27" s="10"/>
      <c r="J27" s="9">
        <v>2604528</v>
      </c>
      <c r="K27" s="10"/>
      <c r="L27" s="10">
        <v>2428941</v>
      </c>
    </row>
    <row r="28" spans="1:12" ht="15.75" customHeight="1">
      <c r="A28" s="15"/>
      <c r="B28" s="72" t="s">
        <v>171</v>
      </c>
      <c r="C28" s="8"/>
      <c r="D28" s="84"/>
      <c r="E28" s="84"/>
      <c r="F28" s="9">
        <v>8246634</v>
      </c>
      <c r="G28" s="10"/>
      <c r="H28" s="10">
        <v>-2198106</v>
      </c>
      <c r="I28" s="10"/>
      <c r="J28" s="9">
        <v>8246634</v>
      </c>
      <c r="K28" s="10"/>
      <c r="L28" s="10">
        <v>-2143506</v>
      </c>
    </row>
    <row r="29" spans="1:12" ht="15.75" customHeight="1">
      <c r="A29" s="8"/>
      <c r="B29" s="72" t="s">
        <v>172</v>
      </c>
      <c r="C29" s="8"/>
      <c r="D29" s="84"/>
      <c r="E29" s="84"/>
      <c r="F29" s="9">
        <v>-5274452</v>
      </c>
      <c r="G29" s="10"/>
      <c r="H29" s="10">
        <v>-934280</v>
      </c>
      <c r="I29" s="10"/>
      <c r="J29" s="9">
        <v>-4069112</v>
      </c>
      <c r="K29" s="10"/>
      <c r="L29" s="10">
        <v>-168521</v>
      </c>
    </row>
    <row r="30" spans="1:12" ht="15.75" customHeight="1">
      <c r="A30" s="8"/>
      <c r="B30" s="73" t="s">
        <v>173</v>
      </c>
      <c r="C30" s="81"/>
      <c r="D30" s="84"/>
      <c r="E30" s="84"/>
      <c r="F30" s="9">
        <v>326500</v>
      </c>
      <c r="G30" s="10"/>
      <c r="H30" s="10">
        <v>197856</v>
      </c>
      <c r="I30" s="10"/>
      <c r="J30" s="9">
        <v>126500</v>
      </c>
      <c r="K30" s="10"/>
      <c r="L30" s="10">
        <v>197856</v>
      </c>
    </row>
    <row r="31" spans="1:12" ht="15.75" customHeight="1">
      <c r="A31" s="1"/>
      <c r="B31" s="73" t="s">
        <v>174</v>
      </c>
      <c r="C31" s="81"/>
      <c r="D31" s="84"/>
      <c r="E31" s="84"/>
      <c r="F31" s="9">
        <v>74558933</v>
      </c>
      <c r="G31" s="10"/>
      <c r="H31" s="10">
        <v>-20587419</v>
      </c>
      <c r="I31" s="10"/>
      <c r="J31" s="9">
        <v>51743786</v>
      </c>
      <c r="K31" s="10"/>
      <c r="L31" s="10">
        <v>-14674623</v>
      </c>
    </row>
    <row r="32" spans="1:12" ht="15.75" customHeight="1">
      <c r="A32" s="1"/>
      <c r="B32" s="73" t="s">
        <v>175</v>
      </c>
      <c r="C32" s="81"/>
      <c r="D32" s="20"/>
      <c r="E32" s="84"/>
      <c r="F32" s="14">
        <v>101735</v>
      </c>
      <c r="G32" s="10"/>
      <c r="H32" s="101">
        <v>-3160824</v>
      </c>
      <c r="I32" s="10"/>
      <c r="J32" s="14">
        <v>348853</v>
      </c>
      <c r="K32" s="10"/>
      <c r="L32" s="101">
        <v>-4234854</v>
      </c>
    </row>
    <row r="33" spans="1:12" ht="6" customHeight="1">
      <c r="A33" s="8"/>
      <c r="B33" s="1"/>
      <c r="C33" s="1"/>
      <c r="D33" s="84"/>
      <c r="E33" s="84"/>
      <c r="F33" s="19"/>
      <c r="G33" s="20"/>
      <c r="H33" s="20"/>
      <c r="I33" s="20"/>
      <c r="J33" s="9"/>
      <c r="K33" s="10"/>
      <c r="L33" s="10"/>
    </row>
    <row r="34" spans="1:12" ht="15.75" customHeight="1">
      <c r="A34" s="81" t="s">
        <v>176</v>
      </c>
      <c r="B34" s="81"/>
      <c r="C34" s="81"/>
      <c r="D34" s="84"/>
      <c r="E34" s="84"/>
      <c r="F34" s="74">
        <f>SUM(F13:F33)</f>
        <v>-75342236</v>
      </c>
      <c r="G34" s="75"/>
      <c r="H34" s="75">
        <f>SUM(H13:H33)</f>
        <v>-22373693</v>
      </c>
      <c r="I34" s="75"/>
      <c r="J34" s="74">
        <f>SUM(J13:J33)</f>
        <v>-55652544</v>
      </c>
      <c r="K34" s="75"/>
      <c r="L34" s="75">
        <f>SUM(L13:L33)</f>
        <v>-23815035</v>
      </c>
    </row>
    <row r="35" spans="1:12" ht="15.75" customHeight="1">
      <c r="A35" s="76" t="s">
        <v>177</v>
      </c>
      <c r="B35" s="76"/>
      <c r="C35" s="8" t="s">
        <v>178</v>
      </c>
      <c r="D35" s="84"/>
      <c r="E35" s="84"/>
      <c r="F35" s="9">
        <v>-10072957</v>
      </c>
      <c r="G35" s="13"/>
      <c r="H35" s="10">
        <v>-5322969</v>
      </c>
      <c r="I35" s="13"/>
      <c r="J35" s="9">
        <v>-9814684</v>
      </c>
      <c r="K35" s="13"/>
      <c r="L35" s="10">
        <v>-5230575</v>
      </c>
    </row>
    <row r="36" spans="1:12" ht="15.75" customHeight="1">
      <c r="A36" s="8"/>
      <c r="B36" s="1"/>
      <c r="C36" s="8" t="s">
        <v>179</v>
      </c>
      <c r="D36" s="84"/>
      <c r="E36" s="84"/>
      <c r="F36" s="14">
        <v>-3343877</v>
      </c>
      <c r="G36" s="13"/>
      <c r="H36" s="101">
        <v>-3140034</v>
      </c>
      <c r="I36" s="13"/>
      <c r="J36" s="14">
        <v>-3973118</v>
      </c>
      <c r="K36" s="13"/>
      <c r="L36" s="101">
        <v>-4229738</v>
      </c>
    </row>
    <row r="37" spans="1:12" ht="6" customHeight="1">
      <c r="A37" s="88" t="s">
        <v>180</v>
      </c>
      <c r="B37" s="89"/>
      <c r="C37" s="87"/>
      <c r="D37" s="84"/>
      <c r="E37" s="84"/>
      <c r="F37" s="19"/>
      <c r="G37" s="20"/>
      <c r="H37" s="20"/>
      <c r="I37" s="20"/>
      <c r="J37" s="9"/>
      <c r="K37" s="10"/>
      <c r="L37" s="10"/>
    </row>
    <row r="38" spans="1:12" ht="15.75" customHeight="1">
      <c r="A38" s="81" t="s">
        <v>181</v>
      </c>
      <c r="B38" s="1"/>
      <c r="C38" s="1"/>
      <c r="D38" s="84"/>
      <c r="E38" s="84"/>
      <c r="F38" s="14">
        <f>SUM(F34:F37)</f>
        <v>-88759070</v>
      </c>
      <c r="G38" s="20"/>
      <c r="H38" s="101">
        <f>SUM(H34:H37)</f>
        <v>-30836696</v>
      </c>
      <c r="I38" s="20"/>
      <c r="J38" s="14">
        <f>SUM(J34:J37)</f>
        <v>-69440346</v>
      </c>
      <c r="K38" s="10"/>
      <c r="L38" s="101">
        <f>SUM(L34:L37)</f>
        <v>-33275348</v>
      </c>
    </row>
    <row r="39" spans="1:12" ht="9.75" customHeight="1">
      <c r="A39" s="87"/>
      <c r="B39" s="87"/>
      <c r="C39" s="87"/>
      <c r="D39" s="84"/>
      <c r="E39" s="84"/>
      <c r="F39" s="26"/>
      <c r="G39" s="13"/>
      <c r="H39" s="13"/>
      <c r="I39" s="13"/>
      <c r="J39" s="26"/>
      <c r="K39" s="13"/>
      <c r="L39" s="13"/>
    </row>
    <row r="40" spans="1:12" ht="15.75" customHeight="1">
      <c r="A40" s="1" t="s">
        <v>182</v>
      </c>
      <c r="B40" s="1"/>
      <c r="C40" s="1"/>
      <c r="D40" s="84"/>
      <c r="E40" s="84"/>
      <c r="F40" s="19"/>
      <c r="G40" s="20"/>
      <c r="H40" s="20"/>
      <c r="I40" s="20"/>
      <c r="J40" s="9"/>
      <c r="K40" s="10"/>
      <c r="L40" s="10"/>
    </row>
    <row r="41" spans="1:12" ht="15.75" customHeight="1">
      <c r="A41" s="8" t="s">
        <v>183</v>
      </c>
      <c r="B41" s="1"/>
      <c r="C41" s="1"/>
      <c r="D41" s="84"/>
      <c r="E41" s="84"/>
      <c r="F41" s="9">
        <v>0</v>
      </c>
      <c r="G41" s="20"/>
      <c r="H41" s="10">
        <v>-2725</v>
      </c>
      <c r="I41" s="20"/>
      <c r="J41" s="9">
        <v>0</v>
      </c>
      <c r="K41" s="10"/>
      <c r="L41" s="10">
        <v>-2725</v>
      </c>
    </row>
    <row r="42" spans="1:12" ht="15.75" customHeight="1">
      <c r="A42" s="8" t="s">
        <v>184</v>
      </c>
      <c r="B42" s="1"/>
      <c r="C42" s="1"/>
      <c r="D42" s="84"/>
      <c r="E42" s="84"/>
      <c r="F42" s="9"/>
      <c r="G42" s="20"/>
      <c r="H42" s="10"/>
      <c r="I42" s="20"/>
      <c r="J42" s="9"/>
      <c r="K42" s="10"/>
      <c r="L42" s="10"/>
    </row>
    <row r="43" spans="1:12" ht="15.75" customHeight="1">
      <c r="A43" s="8"/>
      <c r="B43" s="8" t="s">
        <v>185</v>
      </c>
      <c r="C43" s="1"/>
      <c r="D43" s="84">
        <v>8</v>
      </c>
      <c r="E43" s="84"/>
      <c r="F43" s="9">
        <v>49992114</v>
      </c>
      <c r="G43" s="20"/>
      <c r="H43" s="10">
        <v>0</v>
      </c>
      <c r="I43" s="20"/>
      <c r="J43" s="9">
        <v>49992114</v>
      </c>
      <c r="K43" s="10"/>
      <c r="L43" s="10">
        <v>0</v>
      </c>
    </row>
    <row r="44" spans="1:12" ht="15.75" customHeight="1">
      <c r="A44" s="8" t="s">
        <v>186</v>
      </c>
      <c r="B44" s="1"/>
      <c r="C44" s="1"/>
      <c r="D44" s="84"/>
      <c r="E44" s="84"/>
      <c r="F44" s="19">
        <v>-30672990</v>
      </c>
      <c r="G44" s="20"/>
      <c r="H44" s="10">
        <v>-17578200</v>
      </c>
      <c r="I44" s="20"/>
      <c r="J44" s="9">
        <v>-30636851</v>
      </c>
      <c r="K44" s="10"/>
      <c r="L44" s="10">
        <v>-17578200</v>
      </c>
    </row>
    <row r="45" spans="1:12" ht="15.75" customHeight="1">
      <c r="A45" s="8" t="s">
        <v>187</v>
      </c>
      <c r="B45" s="8"/>
      <c r="C45" s="8"/>
      <c r="D45" s="84"/>
      <c r="E45" s="84"/>
      <c r="F45" s="9">
        <v>-929206.61</v>
      </c>
      <c r="G45" s="13"/>
      <c r="H45" s="10">
        <v>0</v>
      </c>
      <c r="I45" s="13"/>
      <c r="J45" s="9">
        <v>-929206.61</v>
      </c>
      <c r="K45" s="13"/>
      <c r="L45" s="10">
        <v>0</v>
      </c>
    </row>
    <row r="46" spans="1:12" ht="15.75" customHeight="1">
      <c r="A46" s="8" t="s">
        <v>188</v>
      </c>
      <c r="B46" s="8"/>
      <c r="C46" s="8"/>
      <c r="D46" s="84"/>
      <c r="E46" s="84"/>
      <c r="F46" s="9">
        <v>-291866</v>
      </c>
      <c r="G46" s="13"/>
      <c r="H46" s="10">
        <v>-61342</v>
      </c>
      <c r="I46" s="13"/>
      <c r="J46" s="9">
        <v>-284966</v>
      </c>
      <c r="K46" s="13"/>
      <c r="L46" s="10">
        <v>-61342</v>
      </c>
    </row>
    <row r="47" spans="1:12" ht="15.75" customHeight="1">
      <c r="A47" s="8" t="s">
        <v>189</v>
      </c>
      <c r="B47" s="8"/>
      <c r="C47" s="8"/>
      <c r="D47" s="84"/>
      <c r="E47" s="84"/>
      <c r="F47" s="9">
        <v>9400</v>
      </c>
      <c r="G47" s="13"/>
      <c r="H47" s="10">
        <v>1214953</v>
      </c>
      <c r="I47" s="13"/>
      <c r="J47" s="9">
        <v>9400</v>
      </c>
      <c r="K47" s="13"/>
      <c r="L47" s="10">
        <v>1214953</v>
      </c>
    </row>
    <row r="48" spans="1:12" ht="15.75" customHeight="1">
      <c r="A48" s="8" t="s">
        <v>190</v>
      </c>
      <c r="B48" s="8"/>
      <c r="C48" s="8"/>
      <c r="D48" s="84"/>
      <c r="E48" s="84"/>
      <c r="F48" s="9">
        <v>-2013278</v>
      </c>
      <c r="G48" s="13"/>
      <c r="H48" s="10">
        <v>0</v>
      </c>
      <c r="I48" s="13"/>
      <c r="J48" s="9">
        <v>-2013278</v>
      </c>
      <c r="K48" s="13"/>
      <c r="L48" s="10">
        <v>0</v>
      </c>
    </row>
    <row r="49" spans="1:12" ht="15.75" customHeight="1">
      <c r="A49" s="8" t="s">
        <v>191</v>
      </c>
      <c r="B49" s="8"/>
      <c r="C49" s="8"/>
      <c r="D49" s="84"/>
      <c r="E49" s="84"/>
      <c r="F49" s="9">
        <v>-2347500</v>
      </c>
      <c r="G49" s="13"/>
      <c r="H49" s="10">
        <v>-2500000</v>
      </c>
      <c r="I49" s="13"/>
      <c r="J49" s="9">
        <v>-2347500</v>
      </c>
      <c r="K49" s="13"/>
      <c r="L49" s="10">
        <v>-2500000</v>
      </c>
    </row>
    <row r="50" spans="1:12" ht="15.75" customHeight="1">
      <c r="A50" s="8" t="s">
        <v>192</v>
      </c>
      <c r="B50" s="1"/>
      <c r="C50" s="1"/>
      <c r="D50" s="84">
        <v>21</v>
      </c>
      <c r="E50" s="8"/>
      <c r="F50" s="9">
        <v>0</v>
      </c>
      <c r="G50" s="13"/>
      <c r="H50" s="10">
        <v>0</v>
      </c>
      <c r="I50" s="13"/>
      <c r="J50" s="26">
        <v>-16971000</v>
      </c>
      <c r="K50" s="13"/>
      <c r="L50" s="13">
        <v>-14310000</v>
      </c>
    </row>
    <row r="51" spans="1:12" ht="15.75" customHeight="1">
      <c r="A51" s="8" t="s">
        <v>193</v>
      </c>
      <c r="B51" s="1"/>
      <c r="C51" s="1"/>
      <c r="D51" s="84"/>
      <c r="E51" s="8"/>
      <c r="F51" s="9">
        <v>0</v>
      </c>
      <c r="G51" s="13"/>
      <c r="H51" s="10">
        <v>0</v>
      </c>
      <c r="I51" s="13"/>
      <c r="J51" s="9">
        <v>0</v>
      </c>
      <c r="K51" s="13"/>
      <c r="L51" s="10">
        <v>26530369</v>
      </c>
    </row>
    <row r="52" spans="1:12" ht="15.75" customHeight="1">
      <c r="A52" s="8" t="s">
        <v>194</v>
      </c>
      <c r="B52" s="8"/>
      <c r="C52" s="8"/>
      <c r="D52" s="84"/>
      <c r="E52" s="8"/>
      <c r="F52" s="14">
        <v>646201</v>
      </c>
      <c r="G52" s="13"/>
      <c r="H52" s="101">
        <v>728378</v>
      </c>
      <c r="I52" s="13"/>
      <c r="J52" s="14">
        <v>641281</v>
      </c>
      <c r="K52" s="13"/>
      <c r="L52" s="101">
        <v>5491481</v>
      </c>
    </row>
    <row r="53" spans="1:12" ht="6" customHeight="1">
      <c r="A53" s="8"/>
      <c r="B53" s="8"/>
      <c r="C53" s="8"/>
      <c r="D53" s="84"/>
      <c r="E53" s="84"/>
      <c r="F53" s="19"/>
      <c r="G53" s="20"/>
      <c r="H53" s="20"/>
      <c r="I53" s="20"/>
      <c r="J53" s="26"/>
      <c r="K53" s="13"/>
      <c r="L53" s="13"/>
    </row>
    <row r="54" spans="1:12" ht="15.75" customHeight="1">
      <c r="A54" s="87" t="s">
        <v>195</v>
      </c>
      <c r="B54" s="8"/>
      <c r="C54" s="8"/>
      <c r="D54" s="84"/>
      <c r="E54" s="84"/>
      <c r="F54" s="14">
        <f>SUM(F41:F52)</f>
        <v>14392874.390000001</v>
      </c>
      <c r="G54" s="20"/>
      <c r="H54" s="101">
        <f>SUM(H41:H52)</f>
        <v>-18198936</v>
      </c>
      <c r="I54" s="20"/>
      <c r="J54" s="14">
        <f>SUM(J41:J52)</f>
        <v>-2540006.6099999994</v>
      </c>
      <c r="K54" s="10"/>
      <c r="L54" s="101">
        <f>SUM(L41:L52)</f>
        <v>-1215464</v>
      </c>
    </row>
    <row r="55" spans="1:12" ht="15.75" customHeight="1">
      <c r="A55" s="87"/>
      <c r="B55" s="8"/>
      <c r="C55" s="8"/>
      <c r="D55" s="84"/>
      <c r="E55" s="84"/>
      <c r="F55" s="10"/>
      <c r="G55" s="20"/>
      <c r="H55" s="10"/>
      <c r="I55" s="20"/>
      <c r="J55" s="10"/>
      <c r="K55" s="10"/>
      <c r="L55" s="10"/>
    </row>
    <row r="56" spans="1:12" ht="21.75" customHeight="1">
      <c r="A56" s="87"/>
      <c r="B56" s="8"/>
      <c r="C56" s="8"/>
      <c r="D56" s="84"/>
      <c r="E56" s="84"/>
      <c r="F56" s="10"/>
      <c r="G56" s="20"/>
      <c r="H56" s="10"/>
      <c r="I56" s="20"/>
      <c r="J56" s="10"/>
      <c r="K56" s="10"/>
      <c r="L56" s="10"/>
    </row>
    <row r="57" spans="1:12" ht="15" customHeight="1">
      <c r="A57" s="90" t="s">
        <v>37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1:12" ht="15" customHeight="1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  <c r="L58" s="84"/>
    </row>
    <row r="59" spans="1:12" ht="21.95" customHeight="1">
      <c r="A59" s="134" t="str">
        <f>'EN 5 (3M)'!A61</f>
        <v>The accompanying notes are an integral part of these consolidated and separate financial statements.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</row>
    <row r="60" spans="1:12" ht="16.5" customHeight="1">
      <c r="A60" s="1" t="s">
        <v>0</v>
      </c>
      <c r="B60" s="15"/>
      <c r="C60" s="15"/>
      <c r="D60" s="84"/>
      <c r="E60" s="84"/>
      <c r="F60" s="20"/>
      <c r="G60" s="20"/>
      <c r="H60" s="20"/>
      <c r="I60" s="20"/>
      <c r="J60" s="10"/>
      <c r="K60" s="10"/>
      <c r="L60" s="10"/>
    </row>
    <row r="61" spans="1:12" ht="16.5" customHeight="1">
      <c r="A61" s="15" t="s">
        <v>196</v>
      </c>
      <c r="B61" s="15"/>
      <c r="C61" s="15"/>
      <c r="D61" s="84"/>
      <c r="E61" s="84"/>
      <c r="F61" s="20"/>
      <c r="G61" s="20"/>
      <c r="H61" s="20"/>
      <c r="I61" s="20"/>
      <c r="J61" s="20"/>
      <c r="K61" s="20"/>
      <c r="L61" s="20"/>
    </row>
    <row r="62" spans="1:12" ht="16.5" customHeight="1">
      <c r="A62" s="133" t="str">
        <f>A3</f>
        <v>For the six-month period ended 30 June 2022</v>
      </c>
      <c r="B62" s="108"/>
      <c r="C62" s="108"/>
      <c r="D62" s="107"/>
      <c r="E62" s="107"/>
      <c r="F62" s="109"/>
      <c r="G62" s="109"/>
      <c r="H62" s="109"/>
      <c r="I62" s="109"/>
      <c r="J62" s="109"/>
      <c r="K62" s="109"/>
      <c r="L62" s="109"/>
    </row>
    <row r="63" spans="1:12" ht="16.5" customHeight="1">
      <c r="A63" s="15"/>
      <c r="B63" s="15"/>
      <c r="C63" s="15"/>
      <c r="D63" s="84"/>
      <c r="E63" s="84"/>
      <c r="F63" s="20"/>
      <c r="G63" s="20"/>
      <c r="H63" s="20"/>
      <c r="I63" s="20"/>
      <c r="J63" s="20"/>
      <c r="K63" s="20"/>
      <c r="L63" s="20"/>
    </row>
    <row r="64" spans="1:12" ht="16.5" customHeight="1">
      <c r="A64" s="15"/>
      <c r="B64" s="15"/>
      <c r="C64" s="15"/>
      <c r="D64" s="84"/>
      <c r="E64" s="84"/>
      <c r="F64" s="20"/>
      <c r="G64" s="20"/>
      <c r="H64" s="20"/>
      <c r="I64" s="20"/>
      <c r="J64" s="20"/>
      <c r="K64" s="20"/>
      <c r="L64" s="20"/>
    </row>
    <row r="65" spans="1:12" ht="15" customHeight="1">
      <c r="A65" s="15"/>
      <c r="B65" s="15"/>
      <c r="C65" s="15"/>
      <c r="D65" s="84"/>
      <c r="E65" s="84"/>
      <c r="F65" s="92" t="s">
        <v>80</v>
      </c>
      <c r="G65" s="89"/>
      <c r="H65" s="89"/>
      <c r="I65" s="86"/>
      <c r="J65" s="92" t="s">
        <v>81</v>
      </c>
      <c r="K65" s="89"/>
      <c r="L65" s="89"/>
    </row>
    <row r="66" spans="1:12" ht="15" customHeight="1">
      <c r="A66" s="15"/>
      <c r="B66" s="15"/>
      <c r="C66" s="15"/>
      <c r="D66" s="84"/>
      <c r="E66" s="84"/>
      <c r="F66" s="110" t="s">
        <v>82</v>
      </c>
      <c r="G66" s="99"/>
      <c r="H66" s="99"/>
      <c r="I66" s="20"/>
      <c r="J66" s="110" t="s">
        <v>82</v>
      </c>
      <c r="K66" s="99"/>
      <c r="L66" s="99"/>
    </row>
    <row r="67" spans="1:12" ht="15" customHeight="1">
      <c r="A67" s="15"/>
      <c r="B67" s="15"/>
      <c r="C67" s="15"/>
      <c r="D67" s="84"/>
      <c r="E67" s="84"/>
      <c r="F67" s="6" t="s">
        <v>8</v>
      </c>
      <c r="G67" s="2"/>
      <c r="H67" s="6" t="s">
        <v>8</v>
      </c>
      <c r="I67" s="10"/>
      <c r="J67" s="6" t="s">
        <v>8</v>
      </c>
      <c r="K67" s="2"/>
      <c r="L67" s="6" t="s">
        <v>8</v>
      </c>
    </row>
    <row r="68" spans="1:12" ht="15" customHeight="1">
      <c r="A68" s="8"/>
      <c r="B68" s="8"/>
      <c r="C68" s="8"/>
      <c r="D68" s="84"/>
      <c r="E68" s="13"/>
      <c r="F68" s="6" t="s">
        <v>10</v>
      </c>
      <c r="G68" s="33"/>
      <c r="H68" s="6" t="s">
        <v>11</v>
      </c>
      <c r="I68" s="33"/>
      <c r="J68" s="6" t="s">
        <v>10</v>
      </c>
      <c r="K68" s="33"/>
      <c r="L68" s="6" t="s">
        <v>11</v>
      </c>
    </row>
    <row r="69" spans="1:12" ht="15" customHeight="1">
      <c r="A69" s="8"/>
      <c r="B69" s="8"/>
      <c r="C69" s="8"/>
      <c r="D69" s="96" t="s">
        <v>12</v>
      </c>
      <c r="E69" s="8"/>
      <c r="F69" s="97" t="s">
        <v>13</v>
      </c>
      <c r="G69" s="2"/>
      <c r="H69" s="97" t="s">
        <v>13</v>
      </c>
      <c r="I69" s="13"/>
      <c r="J69" s="97" t="s">
        <v>13</v>
      </c>
      <c r="K69" s="2"/>
      <c r="L69" s="97" t="s">
        <v>13</v>
      </c>
    </row>
    <row r="70" spans="1:12" ht="15" customHeight="1">
      <c r="A70" s="87"/>
      <c r="B70" s="8"/>
      <c r="C70" s="8"/>
      <c r="D70" s="84"/>
      <c r="E70" s="84"/>
      <c r="F70" s="9"/>
      <c r="G70" s="20"/>
      <c r="H70" s="10"/>
      <c r="I70" s="20"/>
      <c r="J70" s="9"/>
      <c r="K70" s="10"/>
      <c r="L70" s="10"/>
    </row>
    <row r="71" spans="1:12" ht="15" customHeight="1">
      <c r="A71" s="3" t="s">
        <v>197</v>
      </c>
      <c r="B71" s="8"/>
      <c r="C71" s="8"/>
      <c r="D71" s="84"/>
      <c r="E71" s="84"/>
      <c r="F71" s="9">
        <v>0</v>
      </c>
      <c r="G71" s="20"/>
      <c r="H71" s="13">
        <v>279500000</v>
      </c>
      <c r="I71" s="20"/>
      <c r="J71" s="9">
        <v>0</v>
      </c>
      <c r="K71" s="10"/>
      <c r="L71" s="10">
        <v>279500000</v>
      </c>
    </row>
    <row r="72" spans="1:12" ht="15" customHeight="1">
      <c r="A72" s="77" t="s">
        <v>198</v>
      </c>
      <c r="B72" s="8"/>
      <c r="C72" s="8"/>
      <c r="D72" s="84"/>
      <c r="E72" s="84"/>
      <c r="F72" s="9"/>
      <c r="G72" s="20"/>
      <c r="H72" s="13"/>
      <c r="I72" s="20"/>
      <c r="J72" s="9"/>
      <c r="K72" s="10"/>
      <c r="L72" s="10"/>
    </row>
    <row r="73" spans="1:12" ht="15" customHeight="1">
      <c r="A73" s="77" t="s">
        <v>199</v>
      </c>
      <c r="B73" s="8"/>
      <c r="C73" s="8"/>
      <c r="D73" s="84"/>
      <c r="E73" s="84"/>
      <c r="F73" s="9">
        <v>0</v>
      </c>
      <c r="G73" s="20"/>
      <c r="H73" s="13">
        <v>-9709750</v>
      </c>
      <c r="I73" s="20"/>
      <c r="J73" s="9">
        <v>0</v>
      </c>
      <c r="K73" s="10"/>
      <c r="L73" s="10">
        <v>-9709750</v>
      </c>
    </row>
    <row r="74" spans="1:12" ht="15" customHeight="1">
      <c r="A74" s="81"/>
      <c r="B74" s="81" t="s">
        <v>200</v>
      </c>
      <c r="C74" s="81"/>
      <c r="D74" s="84"/>
      <c r="E74" s="84"/>
      <c r="F74" s="19"/>
      <c r="G74" s="20"/>
      <c r="H74" s="13"/>
      <c r="I74" s="20"/>
      <c r="J74" s="9"/>
      <c r="K74" s="10"/>
      <c r="L74" s="10"/>
    </row>
    <row r="75" spans="1:12" ht="15" customHeight="1">
      <c r="A75" s="81" t="s">
        <v>201</v>
      </c>
      <c r="B75" s="81"/>
      <c r="C75" s="81"/>
      <c r="D75" s="84"/>
      <c r="E75" s="8"/>
      <c r="F75" s="26"/>
      <c r="G75" s="13"/>
      <c r="H75" s="13"/>
      <c r="I75" s="13"/>
      <c r="J75" s="26"/>
      <c r="K75" s="13"/>
      <c r="L75" s="13"/>
    </row>
    <row r="76" spans="1:12" ht="15" customHeight="1">
      <c r="A76" s="81"/>
      <c r="B76" s="81" t="s">
        <v>202</v>
      </c>
      <c r="C76" s="81"/>
      <c r="D76" s="84"/>
      <c r="E76" s="84"/>
      <c r="F76" s="9">
        <v>152335000</v>
      </c>
      <c r="G76" s="20"/>
      <c r="H76" s="13">
        <v>35863801</v>
      </c>
      <c r="I76" s="20"/>
      <c r="J76" s="9">
        <v>152335000</v>
      </c>
      <c r="K76" s="20"/>
      <c r="L76" s="10">
        <v>35863801</v>
      </c>
    </row>
    <row r="77" spans="1:12" ht="15" customHeight="1">
      <c r="A77" s="81" t="s">
        <v>203</v>
      </c>
      <c r="B77" s="81"/>
      <c r="C77" s="81"/>
      <c r="D77" s="8"/>
      <c r="E77" s="8"/>
      <c r="F77" s="26"/>
      <c r="G77" s="13"/>
      <c r="H77" s="13"/>
      <c r="I77" s="13"/>
      <c r="J77" s="26"/>
      <c r="K77" s="13"/>
      <c r="L77" s="13"/>
    </row>
    <row r="78" spans="1:12" ht="15" customHeight="1">
      <c r="A78" s="81"/>
      <c r="B78" s="81" t="s">
        <v>202</v>
      </c>
      <c r="C78" s="81"/>
      <c r="D78" s="84"/>
      <c r="E78" s="84"/>
      <c r="F78" s="26">
        <v>-179500000</v>
      </c>
      <c r="G78" s="13"/>
      <c r="H78" s="13">
        <v>-93515516</v>
      </c>
      <c r="I78" s="13"/>
      <c r="J78" s="9">
        <v>-179500000</v>
      </c>
      <c r="K78" s="13"/>
      <c r="L78" s="10">
        <v>-93515516</v>
      </c>
    </row>
    <row r="79" spans="1:12" ht="15" customHeight="1">
      <c r="A79" s="81" t="s">
        <v>204</v>
      </c>
      <c r="B79" s="81"/>
      <c r="C79" s="81"/>
      <c r="D79" s="84"/>
      <c r="E79" s="84"/>
      <c r="F79" s="23"/>
      <c r="G79" s="8"/>
      <c r="H79" s="13"/>
      <c r="I79" s="8"/>
      <c r="J79" s="23"/>
      <c r="K79" s="8"/>
      <c r="L79" s="8"/>
    </row>
    <row r="80" spans="1:12" ht="15" customHeight="1">
      <c r="A80" s="81"/>
      <c r="B80" s="81" t="s">
        <v>202</v>
      </c>
      <c r="C80" s="81"/>
      <c r="D80" s="84">
        <v>14.1</v>
      </c>
      <c r="E80" s="84"/>
      <c r="F80" s="26">
        <v>17540378</v>
      </c>
      <c r="G80" s="13"/>
      <c r="H80" s="13">
        <v>0</v>
      </c>
      <c r="I80" s="13"/>
      <c r="J80" s="9">
        <v>17385680</v>
      </c>
      <c r="K80" s="13"/>
      <c r="L80" s="10">
        <v>0</v>
      </c>
    </row>
    <row r="81" spans="1:12" ht="15" customHeight="1">
      <c r="A81" s="77" t="s">
        <v>205</v>
      </c>
      <c r="B81" s="81"/>
      <c r="C81" s="81"/>
      <c r="D81" s="84"/>
      <c r="E81" s="84"/>
      <c r="F81" s="26"/>
      <c r="G81" s="13"/>
      <c r="H81" s="13"/>
      <c r="I81" s="13"/>
      <c r="J81" s="26"/>
      <c r="K81" s="13"/>
      <c r="L81" s="13"/>
    </row>
    <row r="82" spans="1:12" ht="15" customHeight="1">
      <c r="A82" s="77"/>
      <c r="B82" s="81" t="s">
        <v>202</v>
      </c>
      <c r="C82" s="81"/>
      <c r="D82" s="84">
        <v>14.1</v>
      </c>
      <c r="E82" s="84"/>
      <c r="F82" s="9">
        <v>-21987056</v>
      </c>
      <c r="G82" s="20"/>
      <c r="H82" s="10">
        <v>-8751904</v>
      </c>
      <c r="I82" s="20"/>
      <c r="J82" s="9">
        <v>-21548295</v>
      </c>
      <c r="K82" s="20"/>
      <c r="L82" s="10">
        <v>-8751904</v>
      </c>
    </row>
    <row r="83" spans="1:12" ht="15" customHeight="1">
      <c r="A83" s="8" t="s">
        <v>206</v>
      </c>
      <c r="B83" s="81"/>
      <c r="C83" s="81"/>
      <c r="D83" s="84">
        <v>14.2</v>
      </c>
      <c r="E83" s="8"/>
      <c r="F83" s="9">
        <v>500000000</v>
      </c>
      <c r="G83" s="13"/>
      <c r="H83" s="10">
        <v>0</v>
      </c>
      <c r="I83" s="13"/>
      <c r="J83" s="9">
        <v>500000000</v>
      </c>
      <c r="K83" s="13"/>
      <c r="L83" s="10">
        <v>0</v>
      </c>
    </row>
    <row r="84" spans="1:12" ht="15" customHeight="1">
      <c r="A84" s="77" t="s">
        <v>199</v>
      </c>
      <c r="B84" s="81"/>
      <c r="C84" s="81"/>
      <c r="D84" s="84"/>
      <c r="E84" s="8"/>
      <c r="F84" s="23"/>
      <c r="G84" s="8"/>
      <c r="H84" s="8"/>
      <c r="I84" s="8"/>
      <c r="J84" s="23"/>
      <c r="K84" s="8"/>
      <c r="L84" s="8"/>
    </row>
    <row r="85" spans="1:12" ht="15" customHeight="1">
      <c r="A85" s="8"/>
      <c r="B85" s="81" t="s">
        <v>207</v>
      </c>
      <c r="C85" s="81"/>
      <c r="D85" s="84">
        <v>14.2</v>
      </c>
      <c r="E85" s="8"/>
      <c r="F85" s="9">
        <v>-8060000</v>
      </c>
      <c r="G85" s="13"/>
      <c r="H85" s="10">
        <v>0</v>
      </c>
      <c r="I85" s="13"/>
      <c r="J85" s="9">
        <v>-8060000</v>
      </c>
      <c r="K85" s="13"/>
      <c r="L85" s="10">
        <v>0</v>
      </c>
    </row>
    <row r="86" spans="1:12" ht="15" customHeight="1">
      <c r="A86" s="8" t="s">
        <v>208</v>
      </c>
      <c r="B86" s="81"/>
      <c r="C86" s="81"/>
      <c r="D86" s="84">
        <v>15</v>
      </c>
      <c r="E86" s="8"/>
      <c r="F86" s="9">
        <v>-12588511</v>
      </c>
      <c r="G86" s="13"/>
      <c r="H86" s="10">
        <v>-12283522</v>
      </c>
      <c r="I86" s="13"/>
      <c r="J86" s="9">
        <v>-12552776</v>
      </c>
      <c r="K86" s="13"/>
      <c r="L86" s="10">
        <v>-12083614</v>
      </c>
    </row>
    <row r="87" spans="1:12" ht="15" customHeight="1">
      <c r="A87" s="8" t="s">
        <v>144</v>
      </c>
      <c r="B87" s="81"/>
      <c r="C87" s="81"/>
      <c r="D87" s="84">
        <v>18</v>
      </c>
      <c r="E87" s="8"/>
      <c r="F87" s="14">
        <v>-18221337</v>
      </c>
      <c r="G87" s="13"/>
      <c r="H87" s="101">
        <v>-31595500</v>
      </c>
      <c r="I87" s="13"/>
      <c r="J87" s="14">
        <v>-18221337</v>
      </c>
      <c r="K87" s="13"/>
      <c r="L87" s="101">
        <v>-31595500</v>
      </c>
    </row>
    <row r="88" spans="1:12" ht="15" customHeight="1">
      <c r="A88" s="87"/>
      <c r="B88" s="78"/>
      <c r="C88" s="78"/>
      <c r="D88" s="84"/>
      <c r="E88" s="84"/>
      <c r="F88" s="19"/>
      <c r="G88" s="20"/>
      <c r="H88" s="20"/>
      <c r="I88" s="20"/>
      <c r="J88" s="9"/>
      <c r="K88" s="10"/>
      <c r="L88" s="10"/>
    </row>
    <row r="89" spans="1:12" ht="15" customHeight="1">
      <c r="A89" s="81" t="s">
        <v>209</v>
      </c>
      <c r="B89" s="87"/>
      <c r="C89" s="87"/>
      <c r="D89" s="84"/>
      <c r="E89" s="84"/>
      <c r="F89" s="14">
        <f>SUM(F75:F88)</f>
        <v>429518474</v>
      </c>
      <c r="G89" s="20"/>
      <c r="H89" s="101">
        <f>SUM(H71:H87)</f>
        <v>159507609</v>
      </c>
      <c r="I89" s="20"/>
      <c r="J89" s="14">
        <f>SUM(J75:J88)</f>
        <v>429838272</v>
      </c>
      <c r="K89" s="10"/>
      <c r="L89" s="101">
        <f>SUM(L71:L87)</f>
        <v>159707517</v>
      </c>
    </row>
    <row r="90" spans="1:12" ht="15" customHeight="1">
      <c r="A90" s="15"/>
      <c r="B90" s="15"/>
      <c r="C90" s="15"/>
      <c r="D90" s="84"/>
      <c r="E90" s="84"/>
      <c r="F90" s="19"/>
      <c r="G90" s="20"/>
      <c r="H90" s="20"/>
      <c r="I90" s="20"/>
      <c r="J90" s="9"/>
      <c r="K90" s="10"/>
      <c r="L90" s="10"/>
    </row>
    <row r="91" spans="1:12" ht="15" customHeight="1">
      <c r="A91" s="79" t="s">
        <v>210</v>
      </c>
      <c r="B91" s="15"/>
      <c r="C91" s="15"/>
      <c r="D91" s="84"/>
      <c r="E91" s="84"/>
      <c r="F91" s="23"/>
      <c r="G91" s="8"/>
      <c r="H91" s="8"/>
      <c r="I91" s="8"/>
      <c r="J91" s="23"/>
      <c r="K91" s="8"/>
      <c r="L91" s="8"/>
    </row>
    <row r="92" spans="1:12" ht="15" customHeight="1">
      <c r="A92" s="17"/>
      <c r="B92" s="15" t="s">
        <v>211</v>
      </c>
      <c r="C92" s="15"/>
      <c r="D92" s="84"/>
      <c r="E92" s="84"/>
      <c r="F92" s="9">
        <f>F38+F54+F89</f>
        <v>355152278.38999999</v>
      </c>
      <c r="G92" s="13"/>
      <c r="H92" s="10">
        <f>H38+H54+H89</f>
        <v>110471977</v>
      </c>
      <c r="I92" s="13"/>
      <c r="J92" s="9">
        <f>J38+J54+J89</f>
        <v>357857919.38999999</v>
      </c>
      <c r="K92" s="13"/>
      <c r="L92" s="10">
        <f>L38+L54+L89</f>
        <v>125216705</v>
      </c>
    </row>
    <row r="93" spans="1:12" ht="15" customHeight="1">
      <c r="A93" s="73" t="s">
        <v>212</v>
      </c>
      <c r="B93" s="15"/>
      <c r="C93" s="15"/>
      <c r="D93" s="84"/>
      <c r="E93" s="84"/>
      <c r="F93" s="14">
        <v>123186180</v>
      </c>
      <c r="G93" s="13"/>
      <c r="H93" s="101">
        <v>72678070</v>
      </c>
      <c r="I93" s="13"/>
      <c r="J93" s="14">
        <v>114003914</v>
      </c>
      <c r="K93" s="13"/>
      <c r="L93" s="101">
        <v>52682211</v>
      </c>
    </row>
    <row r="94" spans="1:12" ht="15" customHeight="1">
      <c r="A94" s="81"/>
      <c r="B94" s="15"/>
      <c r="C94" s="15"/>
      <c r="D94" s="84"/>
      <c r="E94" s="84"/>
      <c r="F94" s="9"/>
      <c r="G94" s="13"/>
      <c r="H94" s="10"/>
      <c r="I94" s="13"/>
      <c r="J94" s="9"/>
      <c r="K94" s="13"/>
      <c r="L94" s="10"/>
    </row>
    <row r="95" spans="1:12" ht="15" customHeight="1">
      <c r="A95" s="79" t="s">
        <v>213</v>
      </c>
      <c r="B95" s="15"/>
      <c r="C95" s="15"/>
      <c r="D95" s="84"/>
      <c r="E95" s="84"/>
      <c r="F95" s="102">
        <f>SUM(F92:F94)</f>
        <v>478338458.38999999</v>
      </c>
      <c r="G95" s="13"/>
      <c r="H95" s="16">
        <f>SUM(H92:H94)</f>
        <v>183150047</v>
      </c>
      <c r="I95" s="13"/>
      <c r="J95" s="102">
        <f>SUM(J92:J94)</f>
        <v>471861833.38999999</v>
      </c>
      <c r="K95" s="13"/>
      <c r="L95" s="16">
        <f>SUM(L92:L94)</f>
        <v>177898916</v>
      </c>
    </row>
    <row r="96" spans="1:12" ht="15" customHeight="1">
      <c r="A96" s="15"/>
      <c r="B96" s="15"/>
      <c r="C96" s="15"/>
      <c r="D96" s="84"/>
      <c r="E96" s="84"/>
      <c r="F96" s="9"/>
      <c r="G96" s="10"/>
      <c r="H96" s="10"/>
      <c r="I96" s="10"/>
      <c r="J96" s="9"/>
      <c r="K96" s="10"/>
      <c r="L96" s="10"/>
    </row>
    <row r="97" spans="1:12" ht="15" customHeight="1">
      <c r="A97" s="17" t="s">
        <v>16</v>
      </c>
      <c r="B97" s="15"/>
      <c r="C97" s="15"/>
      <c r="D97" s="84"/>
      <c r="E97" s="84"/>
      <c r="F97" s="9"/>
      <c r="G97" s="10"/>
      <c r="H97" s="10"/>
      <c r="I97" s="10"/>
      <c r="J97" s="9"/>
      <c r="K97" s="10"/>
      <c r="L97" s="10"/>
    </row>
    <row r="98" spans="1:12" ht="15" customHeight="1">
      <c r="A98" s="81" t="s">
        <v>16</v>
      </c>
      <c r="B98" s="8"/>
      <c r="C98" s="15"/>
      <c r="D98" s="84"/>
      <c r="E98" s="84"/>
      <c r="F98" s="9">
        <v>480848201</v>
      </c>
      <c r="G98" s="10"/>
      <c r="H98" s="10">
        <v>196113544</v>
      </c>
      <c r="I98" s="10"/>
      <c r="J98" s="9">
        <v>472375727</v>
      </c>
      <c r="K98" s="10"/>
      <c r="L98" s="10">
        <v>187911623</v>
      </c>
    </row>
    <row r="99" spans="1:12" ht="15" customHeight="1">
      <c r="A99" s="81" t="s">
        <v>214</v>
      </c>
      <c r="B99" s="8"/>
      <c r="C99" s="15"/>
      <c r="D99" s="84">
        <v>14</v>
      </c>
      <c r="E99" s="84"/>
      <c r="F99" s="14">
        <v>-2509743</v>
      </c>
      <c r="G99" s="10"/>
      <c r="H99" s="101">
        <v>-12963497</v>
      </c>
      <c r="I99" s="10"/>
      <c r="J99" s="14">
        <v>-513894</v>
      </c>
      <c r="K99" s="10"/>
      <c r="L99" s="101">
        <v>-10012707</v>
      </c>
    </row>
    <row r="100" spans="1:12" ht="15" customHeight="1">
      <c r="A100" s="81"/>
      <c r="B100" s="8"/>
      <c r="C100" s="15"/>
      <c r="D100" s="84"/>
      <c r="E100" s="84"/>
      <c r="F100" s="9"/>
      <c r="G100" s="10"/>
      <c r="H100" s="10"/>
      <c r="I100" s="10"/>
      <c r="J100" s="9"/>
      <c r="K100" s="10"/>
      <c r="L100" s="10"/>
    </row>
    <row r="101" spans="1:12" ht="15" customHeight="1">
      <c r="A101" s="15"/>
      <c r="B101" s="15"/>
      <c r="C101" s="15"/>
      <c r="D101" s="84"/>
      <c r="E101" s="84"/>
      <c r="F101" s="102">
        <f>SUM(F98:F100)</f>
        <v>478338458</v>
      </c>
      <c r="G101" s="10"/>
      <c r="H101" s="16">
        <f>SUM(H98:H100)</f>
        <v>183150047</v>
      </c>
      <c r="I101" s="10"/>
      <c r="J101" s="102">
        <f>SUM(J98:J100)</f>
        <v>471861833</v>
      </c>
      <c r="K101" s="10"/>
      <c r="L101" s="16">
        <f>SUM(L98:L100)</f>
        <v>177898916</v>
      </c>
    </row>
    <row r="102" spans="1:12" ht="15" customHeight="1">
      <c r="A102" s="15"/>
      <c r="B102" s="15"/>
      <c r="C102" s="15"/>
      <c r="D102" s="84"/>
      <c r="E102" s="84"/>
      <c r="F102" s="80"/>
      <c r="G102" s="29"/>
      <c r="H102" s="29"/>
      <c r="I102" s="29"/>
      <c r="J102" s="80"/>
      <c r="K102" s="29"/>
      <c r="L102" s="29"/>
    </row>
    <row r="103" spans="1:12" ht="15" customHeight="1">
      <c r="A103" s="17" t="s">
        <v>215</v>
      </c>
      <c r="B103" s="15"/>
      <c r="C103" s="15"/>
      <c r="D103" s="84"/>
      <c r="E103" s="84"/>
      <c r="F103" s="19"/>
      <c r="G103" s="20"/>
      <c r="H103" s="20"/>
      <c r="I103" s="20"/>
      <c r="J103" s="9"/>
      <c r="K103" s="10"/>
      <c r="L103" s="10"/>
    </row>
    <row r="104" spans="1:12" ht="15" customHeight="1">
      <c r="A104" s="17"/>
      <c r="B104" s="15"/>
      <c r="C104" s="15"/>
      <c r="D104" s="84"/>
      <c r="E104" s="84"/>
      <c r="F104" s="19"/>
      <c r="G104" s="20"/>
      <c r="H104" s="20"/>
      <c r="I104" s="20"/>
      <c r="J104" s="9"/>
      <c r="K104" s="10"/>
      <c r="L104" s="10"/>
    </row>
    <row r="105" spans="1:12" ht="15" customHeight="1">
      <c r="A105" s="81" t="s">
        <v>216</v>
      </c>
      <c r="B105" s="87"/>
      <c r="C105" s="87"/>
      <c r="D105" s="84"/>
      <c r="E105" s="84"/>
      <c r="F105" s="9">
        <v>11197133</v>
      </c>
      <c r="G105" s="10"/>
      <c r="H105" s="10">
        <v>0</v>
      </c>
      <c r="I105" s="10"/>
      <c r="J105" s="9">
        <v>11197133</v>
      </c>
      <c r="K105" s="10"/>
      <c r="L105" s="10">
        <v>0</v>
      </c>
    </row>
    <row r="106" spans="1:12" ht="15" customHeight="1">
      <c r="A106" s="81" t="s">
        <v>217</v>
      </c>
      <c r="B106" s="15"/>
      <c r="C106" s="15"/>
      <c r="D106" s="84"/>
      <c r="E106" s="84"/>
      <c r="F106" s="9"/>
      <c r="G106" s="10"/>
      <c r="H106" s="10"/>
      <c r="I106" s="10"/>
      <c r="J106" s="9"/>
      <c r="K106" s="10"/>
      <c r="L106" s="10"/>
    </row>
    <row r="107" spans="1:12" ht="15" customHeight="1">
      <c r="A107" s="8"/>
      <c r="B107" s="87" t="s">
        <v>218</v>
      </c>
      <c r="C107" s="87"/>
      <c r="D107" s="84"/>
      <c r="E107" s="84"/>
      <c r="F107" s="9">
        <v>2091916</v>
      </c>
      <c r="G107" s="10"/>
      <c r="H107" s="10">
        <v>1846215</v>
      </c>
      <c r="I107" s="10"/>
      <c r="J107" s="9">
        <v>2091916</v>
      </c>
      <c r="K107" s="10"/>
      <c r="L107" s="10">
        <v>1846215</v>
      </c>
    </row>
    <row r="108" spans="1:12" ht="15" customHeight="1">
      <c r="A108" s="81" t="s">
        <v>219</v>
      </c>
      <c r="B108" s="15"/>
      <c r="C108" s="15"/>
      <c r="D108" s="84"/>
      <c r="E108" s="84"/>
      <c r="F108" s="9">
        <v>115645.6</v>
      </c>
      <c r="G108" s="10"/>
      <c r="H108" s="10">
        <v>6848</v>
      </c>
      <c r="I108" s="10"/>
      <c r="J108" s="9">
        <v>115645.6</v>
      </c>
      <c r="K108" s="10"/>
      <c r="L108" s="10">
        <v>6848</v>
      </c>
    </row>
    <row r="109" spans="1:12" ht="15" customHeight="1">
      <c r="A109" s="81"/>
      <c r="B109" s="15"/>
      <c r="C109" s="15"/>
      <c r="D109" s="84"/>
      <c r="E109" s="84"/>
      <c r="F109" s="8"/>
      <c r="G109" s="10"/>
      <c r="H109" s="8"/>
      <c r="I109" s="10"/>
      <c r="J109" s="10"/>
      <c r="K109" s="10"/>
      <c r="L109" s="10"/>
    </row>
    <row r="110" spans="1:12" ht="15" customHeight="1">
      <c r="A110" s="81"/>
      <c r="B110" s="15"/>
      <c r="C110" s="15"/>
      <c r="D110" s="84"/>
      <c r="E110" s="84"/>
      <c r="F110" s="8"/>
      <c r="G110" s="10"/>
      <c r="H110" s="8"/>
      <c r="I110" s="10"/>
      <c r="J110" s="10"/>
      <c r="K110" s="10"/>
      <c r="L110" s="10"/>
    </row>
    <row r="111" spans="1:12" ht="15" customHeight="1">
      <c r="A111" s="81"/>
      <c r="B111" s="15"/>
      <c r="C111" s="15"/>
      <c r="D111" s="84"/>
      <c r="E111" s="84"/>
      <c r="F111" s="8"/>
      <c r="G111" s="10"/>
      <c r="H111" s="8"/>
      <c r="I111" s="10"/>
      <c r="J111" s="10"/>
      <c r="K111" s="10"/>
      <c r="L111" s="10"/>
    </row>
    <row r="112" spans="1:12" ht="15" customHeight="1">
      <c r="A112" s="81"/>
      <c r="B112" s="15"/>
      <c r="C112" s="15"/>
      <c r="D112" s="84"/>
      <c r="E112" s="84"/>
      <c r="F112" s="8"/>
      <c r="G112" s="10"/>
      <c r="H112" s="8"/>
      <c r="I112" s="10"/>
      <c r="J112" s="10"/>
      <c r="K112" s="10"/>
      <c r="L112" s="10"/>
    </row>
    <row r="113" spans="1:12" ht="15" customHeight="1">
      <c r="A113" s="81"/>
      <c r="B113" s="15"/>
      <c r="C113" s="15"/>
      <c r="D113" s="84"/>
      <c r="E113" s="84"/>
      <c r="F113" s="8"/>
      <c r="G113" s="10"/>
      <c r="H113" s="8"/>
      <c r="I113" s="10"/>
      <c r="J113" s="10"/>
      <c r="K113" s="10"/>
      <c r="L113" s="10"/>
    </row>
    <row r="114" spans="1:12" ht="15" customHeight="1">
      <c r="A114" s="81"/>
      <c r="B114" s="15"/>
      <c r="C114" s="15"/>
      <c r="D114" s="84"/>
      <c r="E114" s="84"/>
      <c r="F114" s="8"/>
      <c r="G114" s="10"/>
      <c r="H114" s="8"/>
      <c r="I114" s="10"/>
      <c r="J114" s="10"/>
      <c r="K114" s="10"/>
      <c r="L114" s="10"/>
    </row>
    <row r="115" spans="1:12" ht="15" customHeight="1">
      <c r="A115" s="81"/>
      <c r="B115" s="15"/>
      <c r="C115" s="15"/>
      <c r="D115" s="84"/>
      <c r="E115" s="84"/>
      <c r="F115" s="8"/>
      <c r="G115" s="10"/>
      <c r="H115" s="8"/>
      <c r="I115" s="10"/>
      <c r="J115" s="10"/>
      <c r="K115" s="10"/>
      <c r="L115" s="10"/>
    </row>
    <row r="116" spans="1:12" ht="15" customHeight="1">
      <c r="A116" s="90" t="s">
        <v>37</v>
      </c>
      <c r="B116" s="89"/>
      <c r="C116" s="89"/>
      <c r="D116" s="89"/>
      <c r="E116" s="89"/>
      <c r="F116" s="89"/>
      <c r="G116" s="89"/>
      <c r="H116" s="89"/>
      <c r="I116" s="89"/>
      <c r="J116" s="89"/>
      <c r="K116" s="89"/>
      <c r="L116" s="89"/>
    </row>
    <row r="117" spans="1:12" ht="15" customHeight="1">
      <c r="A117" s="84"/>
      <c r="B117" s="84"/>
      <c r="C117" s="84"/>
      <c r="D117" s="84"/>
      <c r="E117" s="84"/>
      <c r="F117" s="84"/>
      <c r="G117" s="84"/>
      <c r="H117" s="84"/>
      <c r="I117" s="84"/>
      <c r="J117" s="84"/>
      <c r="K117" s="84"/>
      <c r="L117" s="84"/>
    </row>
    <row r="118" spans="1:12" ht="21.95" customHeight="1">
      <c r="A118" s="128" t="str">
        <f>A59</f>
        <v>The accompanying notes are an integral part of these consolidated and separate financial statements.</v>
      </c>
      <c r="B118" s="99"/>
      <c r="C118" s="99"/>
      <c r="D118" s="99"/>
      <c r="E118" s="99"/>
      <c r="F118" s="99"/>
      <c r="G118" s="99"/>
      <c r="H118" s="99"/>
      <c r="I118" s="99"/>
      <c r="J118" s="99"/>
      <c r="K118" s="99"/>
      <c r="L118" s="99"/>
    </row>
  </sheetData>
  <mergeCells count="13">
    <mergeCell ref="A118:L118"/>
    <mergeCell ref="F6:H6"/>
    <mergeCell ref="J6:L6"/>
    <mergeCell ref="F7:H7"/>
    <mergeCell ref="J7:L7"/>
    <mergeCell ref="A37:B37"/>
    <mergeCell ref="A57:L57"/>
    <mergeCell ref="A59:L59"/>
    <mergeCell ref="F65:H65"/>
    <mergeCell ref="J65:L65"/>
    <mergeCell ref="F66:H66"/>
    <mergeCell ref="J66:L66"/>
    <mergeCell ref="A116:L116"/>
  </mergeCells>
  <pageMargins left="0.8" right="0.5" top="0.5" bottom="0.6" header="0.49" footer="0.4"/>
  <pageSetup paperSize="9" scale="87" firstPageNumber="9" orientation="portrait" useFirstPageNumber="1" horizontalDpi="1200" verticalDpi="1200" r:id="rId1"/>
  <headerFooter>
    <oddFooter>&amp;R&amp;"Arial,Regular"&amp;9&amp;P</oddFooter>
  </headerFooter>
  <rowBreaks count="1" manualBreakCount="1">
    <brk id="5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Price Waterhouse</dc:creator>
  <cp:keywords/>
  <dc:description/>
  <cp:lastModifiedBy>Sawanya Saexing</cp:lastModifiedBy>
  <cp:revision/>
  <dcterms:created xsi:type="dcterms:W3CDTF">2001-09-26T02:59:25Z</dcterms:created>
  <dcterms:modified xsi:type="dcterms:W3CDTF">2025-06-25T08:12:56Z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" linkTarget="PROP_TYPE">
    <vt:r8>0</vt:r8>
  </property>
</Properties>
</file>