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_Q2'Jun24\"/>
    </mc:Choice>
  </mc:AlternateContent>
  <xr:revisionPtr revIDLastSave="0" documentId="8_{6D446D69-4C8C-4F42-B880-9BAE5C72AA08}" xr6:coauthVersionLast="47" xr6:coauthVersionMax="47" xr10:uidLastSave="{00000000-0000-0000-0000-000000000000}"/>
  <bookViews>
    <workbookView xWindow="-120" yWindow="-120" windowWidth="21840" windowHeight="13020" tabRatio="627" firstSheet="1" activeTab="1" xr2:uid="{00000000-000D-0000-FFFF-FFFF00000000}"/>
  </bookViews>
  <sheets>
    <sheet name="EN 2-4" sheetId="8" r:id="rId1"/>
    <sheet name="EN 5 (3M)" sheetId="2" r:id="rId2"/>
    <sheet name="EN 6 (6M)" sheetId="3" r:id="rId3"/>
    <sheet name="EN 7 Conso" sheetId="4" r:id="rId4"/>
    <sheet name="EN 8" sheetId="5" r:id="rId5"/>
    <sheet name="EN 9-10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__123Graph_Aｸﾞﾗﾌ_7" localSheetId="0" hidden="1">#REF!</definedName>
    <definedName name="__1__123Graph_Aｸﾞﾗﾌ_7" hidden="1">#REF!</definedName>
    <definedName name="__123Graph_A" localSheetId="0" hidden="1">[1]Core!#REF!</definedName>
    <definedName name="__123Graph_A" hidden="1">[1]Core!#REF!</definedName>
    <definedName name="__123Graph_B" localSheetId="0" hidden="1">[1]Core!#REF!</definedName>
    <definedName name="__123Graph_B" hidden="1">[1]Core!#REF!</definedName>
    <definedName name="__123Graph_C" hidden="1">[1]Core!#REF!</definedName>
    <definedName name="__123Graph_D" localSheetId="0" hidden="1">[2]A!#REF!</definedName>
    <definedName name="__123Graph_E" hidden="1">[1]Core!#REF!</definedName>
    <definedName name="__123Graph_F" hidden="1">[1]Core!#REF!</definedName>
    <definedName name="__123Graph_X" hidden="1">[1]Core!#REF!</definedName>
    <definedName name="__2__123Graph_Bｸﾞﾗﾌ_7" hidden="1">#REF!</definedName>
    <definedName name="__3__123Graph_Cｸﾞﾗﾌ_7" hidden="1">#REF!</definedName>
    <definedName name="__4__123Graph_Dｸﾞﾗﾌ_7" hidden="1">#REF!</definedName>
    <definedName name="__5__123Graph_Eｸﾞﾗﾌ_7" hidden="1">#REF!</definedName>
    <definedName name="__6__123Graph_Fｸﾞﾗﾌ_7" hidden="1">#REF!</definedName>
    <definedName name="__c" localSheetId="0" hidden="1">{#N/A,#N/A,FALSE,"DBK";#N/A,#N/A,FALSE,"102-1";#N/A,#N/A,FALSE,"102-2";#N/A,#N/A,FALSE,"102-447";#N/A,#N/A,FALSE,"441-60"}</definedName>
    <definedName name="__c" hidden="1">{#N/A,#N/A,FALSE,"DBK";#N/A,#N/A,FALSE,"102-1";#N/A,#N/A,FALSE,"102-2";#N/A,#N/A,FALSE,"102-447";#N/A,#N/A,FALSE,"441-60"}</definedName>
    <definedName name="__f2" localSheetId="0" hidden="1">{#N/A,#N/A,FALSE,"COVER1.XLS ";#N/A,#N/A,FALSE,"RACT1.XLS";#N/A,#N/A,FALSE,"RACT2.XLS";#N/A,#N/A,FALSE,"ECCMP";#N/A,#N/A,FALSE,"WELDER.XLS"}</definedName>
    <definedName name="__IntlFixup" hidden="1">TRUE</definedName>
    <definedName name="__kvs1" localSheetId="0" hidden="1">{#N/A,#N/A,FALSE,"COVER1.XLS ";#N/A,#N/A,FALSE,"RACT1.XLS";#N/A,#N/A,FALSE,"RACT2.XLS";#N/A,#N/A,FALSE,"ECCMP";#N/A,#N/A,FALSE,"WELDER.XLS"}</definedName>
    <definedName name="__kvs2" localSheetId="0" hidden="1">{#N/A,#N/A,FALSE,"COVER1.XLS ";#N/A,#N/A,FALSE,"RACT1.XLS";#N/A,#N/A,FALSE,"RACT2.XLS";#N/A,#N/A,FALSE,"ECCMP";#N/A,#N/A,FALSE,"WELDER.XLS"}</definedName>
    <definedName name="__KVS3" localSheetId="0" hidden="1">{#N/A,#N/A,FALSE,"COVER1.XLS ";#N/A,#N/A,FALSE,"RACT1.XLS";#N/A,#N/A,FALSE,"RACT2.XLS";#N/A,#N/A,FALSE,"ECCMP";#N/A,#N/A,FALSE,"WELDER.XLS"}</definedName>
    <definedName name="__kvs5" localSheetId="0" hidden="1">{#N/A,#N/A,FALSE,"COVER.XLS";#N/A,#N/A,FALSE,"RACT1.XLS";#N/A,#N/A,FALSE,"RACT2.XLS";#N/A,#N/A,FALSE,"ECCMP";#N/A,#N/A,FALSE,"WELDER.XLS"}</definedName>
    <definedName name="__kvs8" localSheetId="0" hidden="1">{#N/A,#N/A,FALSE,"COVER1.XLS ";#N/A,#N/A,FALSE,"RACT1.XLS";#N/A,#N/A,FALSE,"RACT2.XLS";#N/A,#N/A,FALSE,"ECCMP";#N/A,#N/A,FALSE,"WELDER.XLS"}</definedName>
    <definedName name="_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localSheetId="0" hidden="1">{#N/A,#N/A,FALSE,"COVER.XLS";#N/A,#N/A,FALSE,"RACT1.XLS";#N/A,#N/A,FALSE,"RACT2.XLS";#N/A,#N/A,FALSE,"ECCMP";#N/A,#N/A,FALSE,"WELDER.XLS"}</definedName>
    <definedName name="_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__123Graph_Aｸﾞﾗﾌ_7" hidden="1">#REF!</definedName>
    <definedName name="_1__123Graph_Aｸﾞﾗﾌ_7" hidden="1">#REF!</definedName>
    <definedName name="_1_0_0Cwvu.GREY_A" localSheetId="0" hidden="1">[3]TargIS!#REF!</definedName>
    <definedName name="_10__123Graph_Dｸﾞﾗﾌ_7" hidden="1">#REF!</definedName>
    <definedName name="_11__123Graph_Eｸﾞﾗﾌ_7" hidden="1">#REF!</definedName>
    <definedName name="_11_0_0Cwvu.GREY_A" localSheetId="0" hidden="1">[4]TargIS!#REF!</definedName>
    <definedName name="_12__123Graph_Fｸﾞﾗﾌ_7" hidden="1">#REF!</definedName>
    <definedName name="_12_0_0Cwvu.GREY_A" localSheetId="0" hidden="1">[5]TargIS!#REF!</definedName>
    <definedName name="_16_0_0Cwvu.GREY_A" localSheetId="0" hidden="1">[4]TargIS!#REF!</definedName>
    <definedName name="_1Table2_" localSheetId="0" hidden="1">[6]BEV!#REF!</definedName>
    <definedName name="_2___123Graph_Bｸﾞﾗﾌ_7" hidden="1">#REF!</definedName>
    <definedName name="_2__123Graph_Bｸﾞﾗﾌ_7" hidden="1">#REF!</definedName>
    <definedName name="_2_0_Table2_" localSheetId="0" hidden="1">[6]BEV!#REF!</definedName>
    <definedName name="_3___123Graph_Cｸﾞﾗﾌ_7" hidden="1">#REF!</definedName>
    <definedName name="_3__123Graph_Cｸﾞﾗﾌ_7" hidden="1">#REF!</definedName>
    <definedName name="_3S" localSheetId="0" hidden="1">[7]FINANCIALS!#REF!</definedName>
    <definedName name="_4___123Graph_Dｸﾞﾗﾌ_7" hidden="1">#REF!</definedName>
    <definedName name="_4__123Graph_Dｸﾞﾗﾌ_7" hidden="1">#REF!</definedName>
    <definedName name="_4Table2_" localSheetId="0" hidden="1">[6]BEV!#REF!</definedName>
    <definedName name="_5___123Graph_Eｸﾞﾗﾌ_7" hidden="1">#REF!</definedName>
    <definedName name="_5__123Graph_Eｸﾞﾗﾌ_7" hidden="1">#REF!</definedName>
    <definedName name="_5Table2_" localSheetId="0" hidden="1">[6]BEV!#REF!</definedName>
    <definedName name="_6___123Graph_Fｸﾞﾗﾌ_7" hidden="1">#REF!</definedName>
    <definedName name="_6__123Graph_Fｸﾞﾗﾌ_7" hidden="1">#REF!</definedName>
    <definedName name="_6_0_S" localSheetId="0" hidden="1">[7]FINANCIALS!#REF!</definedName>
    <definedName name="_7__123Graph_Aｸﾞﾗﾌ_7" hidden="1">#REF!</definedName>
    <definedName name="_7_0_Table2_" localSheetId="0" hidden="1">[6]BEV!#REF!</definedName>
    <definedName name="_8__123Graph_Bｸﾞﾗﾌ_7" hidden="1">#REF!</definedName>
    <definedName name="_8_0_Table2_" localSheetId="0" hidden="1">[6]BEV!#REF!</definedName>
    <definedName name="_9__123Graph_Cｸﾞﾗﾌ_7" hidden="1">#REF!</definedName>
    <definedName name="_c" localSheetId="0" hidden="1">{#N/A,#N/A,FALSE,"DBK";#N/A,#N/A,FALSE,"102-1";#N/A,#N/A,FALSE,"102-2";#N/A,#N/A,FALSE,"102-447";#N/A,#N/A,FALSE,"441-60"}</definedName>
    <definedName name="_c" hidden="1">{#N/A,#N/A,FALSE,"DBK";#N/A,#N/A,FALSE,"102-1";#N/A,#N/A,FALSE,"102-2";#N/A,#N/A,FALSE,"102-447";#N/A,#N/A,FALSE,"441-60"}</definedName>
    <definedName name="_Dist_Values" localSheetId="0" hidden="1">#REF!</definedName>
    <definedName name="_f2" localSheetId="0" hidden="1">{#N/A,#N/A,FALSE,"COVER1.XLS ";#N/A,#N/A,FALSE,"RACT1.XLS";#N/A,#N/A,FALSE,"RACT2.XLS";#N/A,#N/A,FALSE,"ECCMP";#N/A,#N/A,FALSE,"WELDER.XLS"}</definedName>
    <definedName name="_Fill" localSheetId="0" hidden="1">#REF!</definedName>
    <definedName name="_xlnm._FilterDatabase" hidden="1">#REF!</definedName>
    <definedName name="_Key1" localSheetId="0" hidden="1">#REF!</definedName>
    <definedName name="_Key2" localSheetId="0" hidden="1">#REF!</definedName>
    <definedName name="_key3" localSheetId="0" hidden="1">#REF!</definedName>
    <definedName name="_KO2" localSheetId="0" hidden="1">#REF!</definedName>
    <definedName name="_kvs1" localSheetId="0" hidden="1">{#N/A,#N/A,FALSE,"COVER1.XLS ";#N/A,#N/A,FALSE,"RACT1.XLS";#N/A,#N/A,FALSE,"RACT2.XLS";#N/A,#N/A,FALSE,"ECCMP";#N/A,#N/A,FALSE,"WELDER.XLS"}</definedName>
    <definedName name="_kvs2" localSheetId="0" hidden="1">{#N/A,#N/A,FALSE,"COVER1.XLS ";#N/A,#N/A,FALSE,"RACT1.XLS";#N/A,#N/A,FALSE,"RACT2.XLS";#N/A,#N/A,FALSE,"ECCMP";#N/A,#N/A,FALSE,"WELDER.XLS"}</definedName>
    <definedName name="_KVS3" localSheetId="0" hidden="1">{#N/A,#N/A,FALSE,"COVER1.XLS ";#N/A,#N/A,FALSE,"RACT1.XLS";#N/A,#N/A,FALSE,"RACT2.XLS";#N/A,#N/A,FALSE,"ECCMP";#N/A,#N/A,FALSE,"WELDER.XLS"}</definedName>
    <definedName name="_kvs5" localSheetId="0" hidden="1">{#N/A,#N/A,FALSE,"COVER.XLS";#N/A,#N/A,FALSE,"RACT1.XLS";#N/A,#N/A,FALSE,"RACT2.XLS";#N/A,#N/A,FALSE,"ECCMP";#N/A,#N/A,FALSE,"WELDER.XLS"}</definedName>
    <definedName name="_kvs8" localSheetId="0" hidden="1">{#N/A,#N/A,FALSE,"COVER1.XLS ";#N/A,#N/A,FALSE,"RACT1.XLS";#N/A,#N/A,FALSE,"RACT2.XLS";#N/A,#N/A,FALSE,"ECCMP";#N/A,#N/A,FALSE,"WELDER.XLS"}</definedName>
    <definedName name="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localSheetId="0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localSheetId="0" hidden="1">#REF!</definedName>
    <definedName name="_Parse_Out" localSheetId="0" hidden="1">[8]total!#REF!</definedName>
    <definedName name="_Sort" localSheetId="0" hidden="1">#REF!</definedName>
    <definedName name="_Table1_In1" localSheetId="0" hidden="1">[9]TargDCF!#REF!</definedName>
    <definedName name="_Table1_Out" localSheetId="0" hidden="1">[9]TargDCF!#REF!</definedName>
    <definedName name="_Table2_In1" localSheetId="0" hidden="1">[9]TargDCF!#REF!</definedName>
    <definedName name="_Table2_In2" localSheetId="0" hidden="1">#REF!</definedName>
    <definedName name="_Table2_Out" localSheetId="0" hidden="1">#REF!</definedName>
    <definedName name="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a" localSheetId="0" hidden="1">#REF!</definedName>
    <definedName name="aaaaaaa" localSheetId="0" hidden="1">#REF!</definedName>
    <definedName name="aaaaaaaaaaaaaaaaaaaaaaaaaaaaaaaaaaaa" localSheetId="0" hidden="1">{#N/A,#N/A,FALSE,"COVER.XLS";#N/A,#N/A,FALSE,"RACT1.XLS";#N/A,#N/A,FALSE,"RACT2.XLS";#N/A,#N/A,FALSE,"ECCMP";#N/A,#N/A,FALSE,"WELDER.XLS"}</definedName>
    <definedName name="aagh" localSheetId="0" hidden="1">{#N/A,#N/A,FALSE,"DBK";#N/A,#N/A,FALSE,"102-1";#N/A,#N/A,FALSE,"102-2";#N/A,#N/A,FALSE,"102-447";#N/A,#N/A,FALSE,"441-60"}</definedName>
    <definedName name="aagh" hidden="1">{#N/A,#N/A,FALSE,"DBK";#N/A,#N/A,FALSE,"102-1";#N/A,#N/A,FALSE,"102-2";#N/A,#N/A,FALSE,"102-447";#N/A,#N/A,FALSE,"441-60"}</definedName>
    <definedName name="ABC" hidden="1">#REF!</definedName>
    <definedName name="acc" localSheetId="0" hidden="1">{"Accretion",#N/A,FALSE,"Assum"}</definedName>
    <definedName name="acc" hidden="1">{"Accretion",#N/A,FALSE,"Assum"}</definedName>
    <definedName name="adg" localSheetId="0" hidden="1">[4]TargIS!#REF!</definedName>
    <definedName name="aefr" localSheetId="0" hidden="1">{#N/A,#N/A,FALSE,"COVER1.XLS ";#N/A,#N/A,FALSE,"RACT1.XLS";#N/A,#N/A,FALSE,"RACT2.XLS";#N/A,#N/A,FALSE,"ECCMP";#N/A,#N/A,FALSE,"WELDER.XLS"}</definedName>
    <definedName name="a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localSheetId="0" hidden="1">{#N/A,#N/A,FALSE,"COVER1.XLS ";#N/A,#N/A,FALSE,"RACT1.XLS";#N/A,#N/A,FALSE,"RACT2.XLS";#N/A,#N/A,FALSE,"ECCMP";#N/A,#N/A,FALSE,"WELDER.XLS"}</definedName>
    <definedName name="afsaf" localSheetId="0" hidden="1">{#N/A,#N/A,FALSE,"DBK";#N/A,#N/A,FALSE,"102-1";#N/A,#N/A,FALSE,"102-2";#N/A,#N/A,FALSE,"102-447";#N/A,#N/A,FALSE,"441-60"}</definedName>
    <definedName name="afsaf" hidden="1">{#N/A,#N/A,FALSE,"DBK";#N/A,#N/A,FALSE,"102-1";#N/A,#N/A,FALSE,"102-2";#N/A,#N/A,FALSE,"102-447";#N/A,#N/A,FALSE,"441-60"}</definedName>
    <definedName name="ake" localSheetId="0" hidden="1">#REF!</definedName>
    <definedName name="anfjlkhajd" localSheetId="0" hidden="1">{#N/A,#N/A,FALSE,"DBK";#N/A,#N/A,FALSE,"102-1";#N/A,#N/A,FALSE,"102-2";#N/A,#N/A,FALSE,"102-447";#N/A,#N/A,FALSE,"441-60"}</definedName>
    <definedName name="anfjlkhajd" hidden="1">{#N/A,#N/A,FALSE,"DBK";#N/A,#N/A,FALSE,"102-1";#N/A,#N/A,FALSE,"102-2";#N/A,#N/A,FALSE,"102-447";#N/A,#N/A,FALSE,"441-60"}</definedName>
    <definedName name="arfed" localSheetId="0" hidden="1">{#N/A,#N/A,FALSE,"COVER1.XLS ";#N/A,#N/A,FALSE,"RACT1.XLS";#N/A,#N/A,FALSE,"RACT2.XLS";#N/A,#N/A,FALSE,"ECCMP";#N/A,#N/A,FALSE,"WELDER.XLS"}</definedName>
    <definedName name="as" localSheetId="0" hidden="1">{"'AR at dunning level'!$S$96","'AR at dunning level'!$L$124","'AR at dunning level'!$K$124"}</definedName>
    <definedName name="as" hidden="1">{"'AR at dunning level'!$S$96","'AR at dunning level'!$L$124","'AR at dunning level'!$K$124"}</definedName>
    <definedName name="AS2DocOpenMode" hidden="1">"AS2DocumentEdit"</definedName>
    <definedName name="AS2HasNoAutoHeaderFooter" hidden="1">" "</definedName>
    <definedName name="AS2StaticLS" localSheetId="0" hidden="1">#REF!</definedName>
    <definedName name="AS2TickmarkLS" localSheetId="0" hidden="1">#REF!</definedName>
    <definedName name="asdd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localSheetId="0" hidden="1">#N/A</definedName>
    <definedName name="BB" localSheetId="0" hidden="1">{"'Eng (page2)'!$A$1:$D$52"}</definedName>
    <definedName name="BB" hidden="1">{"'Eng (page2)'!$A$1:$D$52"}</definedName>
    <definedName name="BIGC" localSheetId="0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ill123" localSheetId="0" hidden="1">{#N/A,#N/A,FALSE,"COVER.XLS";#N/A,#N/A,FALSE,"RACT1.XLS";#N/A,#N/A,FALSE,"RACT2.XLS";#N/A,#N/A,FALSE,"ECCMP";#N/A,#N/A,FALSE,"WELDER.XLS"}</definedName>
    <definedName name="BLPH1" localSheetId="0" hidden="1">#REF!</definedName>
    <definedName name="BLPH10" localSheetId="0" hidden="1">#REF!</definedName>
    <definedName name="BLPH11" localSheetId="0" hidden="1">#REF!</definedName>
    <definedName name="BLPH12" localSheetId="0" hidden="1">#REF!</definedName>
    <definedName name="BLPH13" localSheetId="0" hidden="1">#REF!</definedName>
    <definedName name="BLPH14" localSheetId="0" hidden="1">#REF!</definedName>
    <definedName name="BLPH15" localSheetId="0" hidden="1">#REF!</definedName>
    <definedName name="BLPH16" localSheetId="0" hidden="1">#REF!</definedName>
    <definedName name="BLPH17" localSheetId="0" hidden="1">#REF!</definedName>
    <definedName name="BLPH18" localSheetId="0" hidden="1">#REF!</definedName>
    <definedName name="BLPH19" localSheetId="0" hidden="1">#REF!</definedName>
    <definedName name="BLPH2" localSheetId="0" hidden="1">#REF!</definedName>
    <definedName name="BLPH20" localSheetId="0" hidden="1">#REF!</definedName>
    <definedName name="BLPH21" localSheetId="0" hidden="1">#REF!</definedName>
    <definedName name="BLPH22" localSheetId="0" hidden="1">#REF!</definedName>
    <definedName name="BLPH23" localSheetId="0" hidden="1">#REF!</definedName>
    <definedName name="BLPH24" localSheetId="0" hidden="1">#REF!</definedName>
    <definedName name="BLPH25" localSheetId="0" hidden="1">#REF!</definedName>
    <definedName name="BLPH26" localSheetId="0" hidden="1">#REF!</definedName>
    <definedName name="BLPH27" localSheetId="0" hidden="1">#REF!</definedName>
    <definedName name="BLPH28" localSheetId="0" hidden="1">#REF!</definedName>
    <definedName name="BLPH29" localSheetId="0" hidden="1">#REF!</definedName>
    <definedName name="BLPH3" localSheetId="0" hidden="1">#REF!</definedName>
    <definedName name="BLPH30" localSheetId="0" hidden="1">#REF!</definedName>
    <definedName name="BLPH31" localSheetId="0" hidden="1">#REF!</definedName>
    <definedName name="BLPH32" localSheetId="0" hidden="1">#REF!</definedName>
    <definedName name="BLPH33" localSheetId="0" hidden="1">#REF!</definedName>
    <definedName name="BLPH34" localSheetId="0" hidden="1">#REF!</definedName>
    <definedName name="BLPH35" localSheetId="0" hidden="1">#REF!</definedName>
    <definedName name="BLPH36" localSheetId="0" hidden="1">#REF!</definedName>
    <definedName name="BLPH37" localSheetId="0" hidden="1">#REF!</definedName>
    <definedName name="BLPH38" localSheetId="0" hidden="1">#REF!</definedName>
    <definedName name="BLPH39" localSheetId="0" hidden="1">#REF!</definedName>
    <definedName name="BLPH4" localSheetId="0" hidden="1">#REF!</definedName>
    <definedName name="BLPH40" localSheetId="0" hidden="1">#REF!</definedName>
    <definedName name="BLPH41" localSheetId="0" hidden="1">#REF!</definedName>
    <definedName name="BLPH42" localSheetId="0" hidden="1">#REF!</definedName>
    <definedName name="BLPH43" localSheetId="0" hidden="1">#REF!</definedName>
    <definedName name="BLPH44" localSheetId="0" hidden="1">#REF!</definedName>
    <definedName name="BLPH45" localSheetId="0" hidden="1">#REF!</definedName>
    <definedName name="BLPH46" localSheetId="0" hidden="1">#REF!</definedName>
    <definedName name="BLPH47" localSheetId="0" hidden="1">#REF!</definedName>
    <definedName name="BLPH48" localSheetId="0" hidden="1">#REF!</definedName>
    <definedName name="BLPH49" localSheetId="0" hidden="1">#REF!</definedName>
    <definedName name="BLPH5" localSheetId="0" hidden="1">#REF!</definedName>
    <definedName name="BLPH50" localSheetId="0" hidden="1">#REF!</definedName>
    <definedName name="BLPH51" localSheetId="0" hidden="1">#REF!</definedName>
    <definedName name="BLPH52" localSheetId="0" hidden="1">#REF!</definedName>
    <definedName name="BLPH53" localSheetId="0" hidden="1">#REF!</definedName>
    <definedName name="BLPH54" localSheetId="0" hidden="1">#REF!</definedName>
    <definedName name="BLPH55" localSheetId="0" hidden="1">#REF!</definedName>
    <definedName name="BLPH56" localSheetId="0" hidden="1">#REF!</definedName>
    <definedName name="BLPH57" localSheetId="0" hidden="1">#REF!</definedName>
    <definedName name="BLPH58" localSheetId="0" hidden="1">#REF!</definedName>
    <definedName name="BLPH59" localSheetId="0" hidden="1">#REF!</definedName>
    <definedName name="BLPH6" localSheetId="0" hidden="1">#REF!</definedName>
    <definedName name="BLPH60" localSheetId="0" hidden="1">#REF!</definedName>
    <definedName name="BLPH61" localSheetId="0" hidden="1">#REF!</definedName>
    <definedName name="BLPH62" localSheetId="0" hidden="1">#REF!</definedName>
    <definedName name="BLPH63" localSheetId="0" hidden="1">#REF!</definedName>
    <definedName name="BLPH64" localSheetId="0" hidden="1">#REF!</definedName>
    <definedName name="BLPH65" localSheetId="0" hidden="1">#REF!</definedName>
    <definedName name="BLPH66" localSheetId="0" hidden="1">#REF!</definedName>
    <definedName name="BLPH67" localSheetId="0" hidden="1">#REF!</definedName>
    <definedName name="BLPH68" localSheetId="0" hidden="1">#REF!</definedName>
    <definedName name="BLPH69" localSheetId="0" hidden="1">#REF!</definedName>
    <definedName name="BLPH7" localSheetId="0" hidden="1">#REF!</definedName>
    <definedName name="BLPH70" localSheetId="0" hidden="1">#REF!</definedName>
    <definedName name="BLPH71" localSheetId="0" hidden="1">#REF!</definedName>
    <definedName name="BLPH8" localSheetId="0" hidden="1">#REF!</definedName>
    <definedName name="BLPH9" localSheetId="0" hidden="1">#REF!</definedName>
    <definedName name="BLPHJUN" localSheetId="0" hidden="1">#REF!</definedName>
    <definedName name="cashflow12" localSheetId="0" hidden="1">#REF!</definedName>
    <definedName name="ccc" localSheetId="0" hidden="1">{#N/A,#N/A,FALSE,"COVER1.XLS ";#N/A,#N/A,FALSE,"RACT1.XLS";#N/A,#N/A,FALSE,"RACT2.XLS";#N/A,#N/A,FALSE,"ECCMP";#N/A,#N/A,FALSE,"WELDER.XLS"}</definedName>
    <definedName name="ccc" hidden="1">{#N/A,#N/A,FALSE,"COVER1.XLS ";#N/A,#N/A,FALSE,"RACT1.XLS";#N/A,#N/A,FALSE,"RACT2.XLS";#N/A,#N/A,FALSE,"ECCMP";#N/A,#N/A,FALSE,"WELDER.XLS"}</definedName>
    <definedName name="cdu" localSheetId="0" hidden="1">{#N/A,#N/A,FALSE,"COVER.XLS";#N/A,#N/A,FALSE,"RACT1.XLS";#N/A,#N/A,FALSE,"RACT2.XLS";#N/A,#N/A,FALSE,"ECCMP";#N/A,#N/A,FALSE,"WELDER.XLS"}</definedName>
    <definedName name="centric" localSheetId="0" hidden="1">{#N/A,#N/A,TRUE,"Str.";#N/A,#N/A,TRUE,"Steel &amp; Roof";#N/A,#N/A,TRUE,"Arc.";#N/A,#N/A,TRUE,"Preliminary";#N/A,#N/A,TRUE,"Sum_Prelim"}</definedName>
    <definedName name="centric" hidden="1">{#N/A,#N/A,TRUE,"Str.";#N/A,#N/A,TRUE,"Steel &amp; Roof";#N/A,#N/A,TRUE,"Arc.";#N/A,#N/A,TRUE,"Preliminary";#N/A,#N/A,TRUE,"Sum_Prelim"}</definedName>
    <definedName name="channelexpens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localSheetId="0" hidden="1">{#N/A,#N/A,FALSE,"COVER.XLS";#N/A,#N/A,FALSE,"RACT1.XLS";#N/A,#N/A,FALSE,"RACT2.XLS";#N/A,#N/A,FALSE,"ECCMP";#N/A,#N/A,FALSE,"WELDER.XLS"}</definedName>
    <definedName name="CURVE" localSheetId="0" hidden="1">{#N/A,#N/A,FALSE,"COVER1.XLS ";#N/A,#N/A,FALSE,"RACT1.XLS";#N/A,#N/A,FALSE,"RACT2.XLS";#N/A,#N/A,FALSE,"ECCMP";#N/A,#N/A,FALSE,"WELDER.XLS"}</definedName>
    <definedName name="cwdsc" localSheetId="0" hidden="1">#REF!</definedName>
    <definedName name="Cwvu.GREY_ALL." localSheetId="0" hidden="1">#REF!</definedName>
    <definedName name="cxvjhbs" localSheetId="0" hidden="1">{#N/A,#N/A,FALSE,"COVER1.XLS ";#N/A,#N/A,FALSE,"RACT1.XLS";#N/A,#N/A,FALSE,"RACT2.XLS";#N/A,#N/A,FALSE,"ECCMP";#N/A,#N/A,FALSE,"WELDER.XLS"}</definedName>
    <definedName name="dar" localSheetId="0" hidden="1">{#N/A,#N/A,FALSE,"COVER.XLS";#N/A,#N/A,FALSE,"RACT1.XLS";#N/A,#N/A,FALSE,"RACT2.XLS";#N/A,#N/A,FALSE,"ECCMP";#N/A,#N/A,FALSE,"WELDER.XLS"}</definedName>
    <definedName name="dd" localSheetId="0" hidden="1">{#N/A,#N/A,FALSE,"COVER1.XLS ";#N/A,#N/A,FALSE,"RACT1.XLS";#N/A,#N/A,FALSE,"RACT2.XLS";#N/A,#N/A,FALSE,"ECCMP";#N/A,#N/A,FALSE,"WELDER.XLS"}</definedName>
    <definedName name="dd" hidden="1">{#N/A,#N/A,FALSE,"COVER1.XLS ";#N/A,#N/A,FALSE,"RACT1.XLS";#N/A,#N/A,FALSE,"RACT2.XLS";#N/A,#N/A,FALSE,"ECCMP";#N/A,#N/A,FALSE,"WELDER.XLS"}</definedName>
    <definedName name="dd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a" localSheetId="0" hidden="1">{#N/A,#N/A,TRUE,"Str.";#N/A,#N/A,TRUE,"Steel &amp; Roof";#N/A,#N/A,TRUE,"Arc.";#N/A,#N/A,TRUE,"Preliminary";#N/A,#N/A,TRUE,"Sum_Prelim"}</definedName>
    <definedName name="ddda" hidden="1">{#N/A,#N/A,TRUE,"Str.";#N/A,#N/A,TRUE,"Steel &amp; Roof";#N/A,#N/A,TRUE,"Arc.";#N/A,#N/A,TRUE,"Preliminary";#N/A,#N/A,TRUE,"Sum_Prelim"}</definedName>
    <definedName name="ddfsa" localSheetId="0" hidden="1">#REF!</definedName>
    <definedName name="ddsd" hidden="1">'[10]NTA - Liabilities, Equities'!#REF!</definedName>
    <definedName name="DESOF" localSheetId="0" hidden="1">{#N/A,#N/A,FALSE,"COVER1.XLS ";#N/A,#N/A,FALSE,"RACT1.XLS";#N/A,#N/A,FALSE,"RACT2.XLS";#N/A,#N/A,FALSE,"ECCMP";#N/A,#N/A,FALSE,"WELDER.XLS"}</definedName>
    <definedName name="dev_tech" localSheetId="0" hidden="1">[11]BEV!#REF!</definedName>
    <definedName name="d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localSheetId="0" hidden="1">{#N/A,#N/A,FALSE,"COVER1.XLS ";#N/A,#N/A,FALSE,"RACT1.XLS";#N/A,#N/A,FALSE,"RACT2.XLS";#N/A,#N/A,FALSE,"ECCMP";#N/A,#N/A,FALSE,"WELDER.XLS"}</definedName>
    <definedName name="d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localSheetId="0" hidden="1">{#N/A,#N/A,FALSE,"COVER.XLS";#N/A,#N/A,FALSE,"RACT1.XLS";#N/A,#N/A,FALSE,"RACT2.XLS";#N/A,#N/A,FALSE,"ECCMP";#N/A,#N/A,FALSE,"WELDER.XLS"}</definedName>
    <definedName name="dffd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dfg" localSheetId="0" hidden="1">{#N/A,"1",FALSE,"Model";#N/A,"2",FALSE,"Model";#N/A,"3",FALSE,"Model";#N/A,"4",FALSE,"Model";#N/A,"5",FALSE,"Model";#N/A,"6",FALSE,"Model";#N/A,"7",FALSE,"Model";#N/A,"8",FALSE,"Model";#N/A,"9",FALSE,"Model"}</definedName>
    <definedName name="dfgdfg" hidden="1">{#N/A,"1",FALSE,"Model";#N/A,"2",FALSE,"Model";#N/A,"3",FALSE,"Model";#N/A,"4",FALSE,"Model";#N/A,"5",FALSE,"Model";#N/A,"6",FALSE,"Model";#N/A,"7",FALSE,"Model";#N/A,"8",FALSE,"Model";#N/A,"9",FALSE,"Model"}</definedName>
    <definedName name="dfgfd" localSheetId="0" hidden="1">{#N/A,#N/A,FALSE,"AR2";#N/A,#N/A,FALSE,"SUM"}</definedName>
    <definedName name="dfjie" localSheetId="0" hidden="1">{#N/A,#N/A,FALSE,"COVER.XLS";#N/A,#N/A,FALSE,"RACT1.XLS";#N/A,#N/A,FALSE,"RACT2.XLS";#N/A,#N/A,FALSE,"ECCMP";#N/A,#N/A,FALSE,"WELDER.XLS"}</definedName>
    <definedName name="dgfgfd" localSheetId="0" hidden="1">{#N/A,#N/A,FALSE,"COVER.XLS";#N/A,#N/A,FALSE,"RACT1.XLS";#N/A,#N/A,FALSE,"RACT2.XLS";#N/A,#N/A,FALSE,"ECCMP";#N/A,#N/A,FALSE,"WELDER.XLS"}</definedName>
    <definedName name="dikkk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localSheetId="0" hidden="1">{#N/A,#N/A,FALSE,"COVER.XLS";#N/A,#N/A,FALSE,"RACT1.XLS";#N/A,#N/A,FALSE,"RACT2.XLS";#N/A,#N/A,FALSE,"ECCMP";#N/A,#N/A,FALSE,"WELDER.XLS"}</definedName>
    <definedName name="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e" localSheetId="0" hidden="1">{#N/A,#N/A,FALSE,"COVER1.XLS ";#N/A,#N/A,FALSE,"RACT1.XLS";#N/A,#N/A,FALSE,"RACT2.XLS";#N/A,#N/A,FALSE,"ECCMP";#N/A,#N/A,FALSE,"WELDER.XLS"}</definedName>
    <definedName name="ee" hidden="1">{#N/A,#N/A,FALSE,"COVER1.XLS ";#N/A,#N/A,FALSE,"RACT1.XLS";#N/A,#N/A,FALSE,"RACT2.XLS";#N/A,#N/A,FALSE,"ECCMP";#N/A,#N/A,FALSE,"WELDER.XLS"}</definedName>
    <definedName name="eee" localSheetId="0" hidden="1">{#N/A,#N/A,FALSE,"17MAY";#N/A,#N/A,FALSE,"24MAY"}</definedName>
    <definedName name="eee" hidden="1">{#N/A,#N/A,FALSE,"17MAY";#N/A,#N/A,FALSE,"24MAY"}</definedName>
    <definedName name="ehb" localSheetId="0" hidden="1">{#N/A,#N/A,FALSE,"COVER1.XLS ";#N/A,#N/A,FALSE,"RACT1.XLS";#N/A,#N/A,FALSE,"RACT2.XLS";#N/A,#N/A,FALSE,"ECCMP";#N/A,#N/A,FALSE,"WELDER.XLS"}</definedName>
    <definedName name="er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localSheetId="0" hidden="1">{#N/A,#N/A,FALSE,"BALANCE";#N/A,#N/A,FALSE,"GL";#N/A,#N/A,FALSE,"SL";#N/A,#N/A,FALSE,"TMLNE";#N/A,#N/A,FALSE,"SALES"}</definedName>
    <definedName name="erhflkds" localSheetId="0" hidden="1">{#N/A,#N/A,FALSE,"AR2";#N/A,#N/A,FALSE,"SUM"}</definedName>
    <definedName name="errr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localSheetId="0" hidden="1">{#N/A,#N/A,FALSE,"COVER1.XLS ";#N/A,#N/A,FALSE,"RACT1.XLS";#N/A,#N/A,FALSE,"RACT2.XLS";#N/A,#N/A,FALSE,"ECCMP";#N/A,#N/A,FALSE,"WELDER.XLS"}</definedName>
    <definedName name="ert" localSheetId="0" hidden="1">#REF!</definedName>
    <definedName name="erw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localSheetId="0" hidden="1">{#N/A,#N/A,FALSE,"COVER.XLS";#N/A,#N/A,FALSE,"RACT1.XLS";#N/A,#N/A,FALSE,"RACT2.XLS";#N/A,#N/A,FALSE,"ECCMP";#N/A,#N/A,FALSE,"WELDER.XLS"}</definedName>
    <definedName name="f" hidden="1">#REF!</definedName>
    <definedName name="fbnhg" localSheetId="0" hidden="1">#REF!</definedName>
    <definedName name="fd" hidden="1">#REF!</definedName>
    <definedName name="fdd" localSheetId="0" hidden="1">{#N/A,#N/A,FALSE,"COVER1.XLS ";#N/A,#N/A,FALSE,"RACT1.XLS";#N/A,#N/A,FALSE,"RACT2.XLS";#N/A,#N/A,FALSE,"ECCMP";#N/A,#N/A,FALSE,"WELDER.XLS"}</definedName>
    <definedName name="fddf" localSheetId="0" hidden="1">{#N/A,#N/A,FALSE,"COVER.XLS";#N/A,#N/A,FALSE,"RACT1.XLS";#N/A,#N/A,FALSE,"RACT2.XLS";#N/A,#N/A,FALSE,"ECCMP";#N/A,#N/A,FALSE,"WELDER.XLS"}</definedName>
    <definedName name="fdf" localSheetId="0" hidden="1">{#N/A,#N/A,FALSE,"COVER1.XLS ";#N/A,#N/A,FALSE,"RACT1.XLS";#N/A,#N/A,FALSE,"RACT2.XLS";#N/A,#N/A,FALSE,"ECCMP";#N/A,#N/A,FALSE,"WELDER.XLS"}</definedName>
    <definedName name="fdfd" localSheetId="0" hidden="1">{#N/A,#N/A,FALSE,"COVER1.XLS ";#N/A,#N/A,FALSE,"RACT1.XLS";#N/A,#N/A,FALSE,"RACT2.XLS";#N/A,#N/A,FALSE,"ECCMP";#N/A,#N/A,FALSE,"WELDER.XLS"}</definedName>
    <definedName name="fdfdf" localSheetId="0" hidden="1">{#N/A,#N/A,FALSE,"COVER1.XLS ";#N/A,#N/A,FALSE,"RACT1.XLS";#N/A,#N/A,FALSE,"RACT2.XLS";#N/A,#N/A,FALSE,"ECCMP";#N/A,#N/A,FALSE,"WELDER.XLS"}</definedName>
    <definedName name="fdfdfdf" localSheetId="0" hidden="1">{#N/A,#N/A,FALSE,"COVER.XLS";#N/A,#N/A,FALSE,"RACT1.XLS";#N/A,#N/A,FALSE,"RACT2.XLS";#N/A,#N/A,FALSE,"ECCMP";#N/A,#N/A,FALSE,"WELDER.XLS"}</definedName>
    <definedName name="fdfdfgdg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localSheetId="0" hidden="1">{#N/A,#N/A,FALSE,"AR2";#N/A,#N/A,FALSE,"SUM"}</definedName>
    <definedName name="fds" localSheetId="0" hidden="1">{#N/A,#N/A,FALSE,"COVER.XLS";#N/A,#N/A,FALSE,"RACT1.XLS";#N/A,#N/A,FALSE,"RACT2.XLS";#N/A,#N/A,FALSE,"ECCMP";#N/A,#N/A,FALSE,"WELDER.XLS"}</definedName>
    <definedName name="fds" hidden="1">{#N/A,#N/A,FALSE,"COVER.XLS";#N/A,#N/A,FALSE,"RACT1.XLS";#N/A,#N/A,FALSE,"RACT2.XLS";#N/A,#N/A,FALSE,"ECCMP";#N/A,#N/A,FALSE,"WELDER.XLS"}</definedName>
    <definedName name="f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eee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localSheetId="0" hidden="1">#REF!</definedName>
    <definedName name="fgff" localSheetId="0" hidden="1">{#N/A,#N/A,TRUE,"SUM";#N/A,#N/A,TRUE,"EE";#N/A,#N/A,TRUE,"AC";#N/A,#N/A,TRUE,"SN"}</definedName>
    <definedName name="fgff" hidden="1">{#N/A,#N/A,TRUE,"SUM";#N/A,#N/A,TRUE,"EE";#N/A,#N/A,TRUE,"AC";#N/A,#N/A,TRUE,"SN"}</definedName>
    <definedName name="fgf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localSheetId="0" hidden="1">{#N/A,#N/A,FALSE,"Fin_Stmts";#N/A,#N/A,FALSE,"IntraComp Profit Data"}</definedName>
    <definedName name="fon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on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trds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localSheetId="0" hidden="1">#REF!</definedName>
    <definedName name="g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localSheetId="0" hidden="1">{#N/A,#N/A,FALSE,"COVER1.XLS ";#N/A,#N/A,FALSE,"RACT1.XLS";#N/A,#N/A,FALSE,"RACT2.XLS";#N/A,#N/A,FALSE,"ECCMP";#N/A,#N/A,FALSE,"WELDER.XLS"}</definedName>
    <definedName name="gfr" localSheetId="0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fr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g" localSheetId="0" hidden="1">{#N/A,#N/A,FALSE,"COVER.XLS";#N/A,#N/A,FALSE,"RACT1.XLS";#N/A,#N/A,FALSE,"RACT2.XLS";#N/A,#N/A,FALSE,"ECCMP";#N/A,#N/A,FALSE,"WELDER.XLS"}</definedName>
    <definedName name="gg" hidden="1">{#N/A,#N/A,FALSE,"COVER.XLS";#N/A,#N/A,FALSE,"RACT1.XLS";#N/A,#N/A,FALSE,"RACT2.XLS";#N/A,#N/A,FALSE,"ECCMP";#N/A,#N/A,FALSE,"WELDER.XLS"}</definedName>
    <definedName name="gg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gg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v" localSheetId="0" hidden="1">{#N/A,#N/A,FALSE,"COVER1.XLS ";#N/A,#N/A,FALSE,"RACT1.XLS";#N/A,#N/A,FALSE,"RACT2.XLS";#N/A,#N/A,FALSE,"ECCMP";#N/A,#N/A,FALSE,"WELDER.XLS"}</definedName>
    <definedName name="gx" localSheetId="0" hidden="1">{#N/A,#N/A,FALSE,"COVER.XLS";#N/A,#N/A,FALSE,"RACT1.XLS";#N/A,#N/A,FALSE,"RACT2.XLS";#N/A,#N/A,FALSE,"ECCMP";#N/A,#N/A,FALSE,"WELDER.XLS"}</definedName>
    <definedName name="hello" localSheetId="0" hidden="1">{#N/A,"1",FALSE,"Model";#N/A,"2",FALSE,"Model";#N/A,"3",FALSE,"Model";#N/A,"4",FALSE,"Model";#N/A,"5",FALSE,"Model";#N/A,"6",FALSE,"Model";#N/A,"7",FALSE,"Model";#N/A,"8",FALSE,"Model";#N/A,"9",FALSE,"Model"}</definedName>
    <definedName name="hello" hidden="1">{#N/A,"1",FALSE,"Model";#N/A,"2",FALSE,"Model";#N/A,"3",FALSE,"Model";#N/A,"4",FALSE,"Model";#N/A,"5",FALSE,"Model";#N/A,"6",FALSE,"Model";#N/A,"7",FALSE,"Model";#N/A,"8",FALSE,"Model";#N/A,"9",FALSE,"Model"}</definedName>
    <definedName name="hg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localSheetId="0" hidden="1">#REF!</definedName>
    <definedName name="hjk" localSheetId="0" hidden="1">#REF!</definedName>
    <definedName name="HskpgMatrix2" localSheetId="0" hidden="1">{#N/A,"1",FALSE,"Model";#N/A,"2",FALSE,"Model";#N/A,"3",FALSE,"Model";#N/A,"4",FALSE,"Model";#N/A,"5",FALSE,"Model";#N/A,"6",FALSE,"Model";#N/A,"7",FALSE,"Model";#N/A,"8",FALSE,"Model";#N/A,"9",FALSE,"Model"}</definedName>
    <definedName name="HskpgMatrix2" hidden="1">{#N/A,"1",FALSE,"Model";#N/A,"2",FALSE,"Model";#N/A,"3",FALSE,"Model";#N/A,"4",FALSE,"Model";#N/A,"5",FALSE,"Model";#N/A,"6",FALSE,"Model";#N/A,"7",FALSE,"Model";#N/A,"8",FALSE,"Model";#N/A,"9",FALSE,"Model"}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j" hidden="1">#REF!</definedName>
    <definedName name="jk" localSheetId="0" hidden="1">{#N/A,#N/A,FALSE,"AR2";#N/A,#N/A,FALSE,"SUM"}</definedName>
    <definedName name="jkhuiygh9petk" localSheetId="0" hidden="1">{#N/A,#N/A,FALSE,"COVER1.XLS ";#N/A,#N/A,FALSE,"RACT1.XLS";#N/A,#N/A,FALSE,"RACT2.XLS";#N/A,#N/A,FALSE,"ECCMP";#N/A,#N/A,FALSE,"WELDER.XLS"}</definedName>
    <definedName name="jo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localSheetId="0" hidden="1">{#N/A,#N/A,FALSE,"17MAY";#N/A,#N/A,FALSE,"24MAY"}</definedName>
    <definedName name="junkme" localSheetId="0" hidden="1">{#N/A,#N/A,TRUE,"Status Report";#N/A,#N/A,TRUE,"Current Forecast";#N/A,#N/A,TRUE,"Last Forecast";#N/A,#N/A,TRUE,"BP";#N/A,#N/A,TRUE,"LY"}</definedName>
    <definedName name="ka" localSheetId="0" hidden="1">{#N/A,#N/A,FALSE,"COVER.XLS";#N/A,#N/A,FALSE,"RACT1.XLS";#N/A,#N/A,FALSE,"RACT2.XLS";#N/A,#N/A,FALSE,"ECCMP";#N/A,#N/A,FALSE,"WELDER.XLS"}</definedName>
    <definedName name="kai" localSheetId="0" hidden="1">{#N/A,#N/A,FALSE,"COVER1.XLS ";#N/A,#N/A,FALSE,"RACT1.XLS";#N/A,#N/A,FALSE,"RACT2.XLS";#N/A,#N/A,FALSE,"ECCMP";#N/A,#N/A,FALSE,"WELDER.XLS"}</definedName>
    <definedName name="key" localSheetId="0" hidden="1">#REF!</definedName>
    <definedName name="kjhih" localSheetId="0" hidden="1">{#N/A,#N/A,FALSE,"AR2";#N/A,#N/A,FALSE,"SUM"}</definedName>
    <definedName name="kj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KPP" localSheetId="0" hidden="1">{#N/A,#N/A,TRUE,"SUM";#N/A,#N/A,TRUE,"EE";#N/A,#N/A,TRUE,"AC";#N/A,#N/A,TRUE,"SN"}</definedName>
    <definedName name="KKPP" hidden="1">{#N/A,#N/A,TRUE,"SUM";#N/A,#N/A,TRUE,"EE";#N/A,#N/A,TRUE,"AC";#N/A,#N/A,TRUE,"SN"}</definedName>
    <definedName name="K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ajfkls" localSheetId="0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lajfkls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okjghyhhju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localSheetId="0" hidden="1">{#N/A,#N/A,FALSE,"COVER1.XLS ";#N/A,#N/A,FALSE,"RACT1.XLS";#N/A,#N/A,FALSE,"RACT2.XLS";#N/A,#N/A,FALSE,"ECCMP";#N/A,#N/A,FALSE,"WELDER.XLS"}</definedName>
    <definedName name="kskk" localSheetId="0" hidden="1">{#N/A,#N/A,FALSE,"COVER.XLS";#N/A,#N/A,FALSE,"RACT1.XLS";#N/A,#N/A,FALSE,"RACT2.XLS";#N/A,#N/A,FALSE,"ECCMP";#N/A,#N/A,FALSE,"WELDER.XLS"}</definedName>
    <definedName name="kvs" localSheetId="0" hidden="1">{#N/A,#N/A,FALSE,"COVER1.XLS ";#N/A,#N/A,FALSE,"RACT1.XLS";#N/A,#N/A,FALSE,"RACT2.XLS";#N/A,#N/A,FALSE,"ECCMP";#N/A,#N/A,FALSE,"WELDER.XLS"}</definedName>
    <definedName name="laubach" localSheetId="0" hidden="1">{#N/A,#N/A,FALSE,"DBK";#N/A,#N/A,FALSE,"102-1";#N/A,#N/A,FALSE,"102-2";#N/A,#N/A,FALSE,"102-447";#N/A,#N/A,FALSE,"441-60"}</definedName>
    <definedName name="laubach" hidden="1">{#N/A,#N/A,FALSE,"DBK";#N/A,#N/A,FALSE,"102-1";#N/A,#N/A,FALSE,"102-2";#N/A,#N/A,FALSE,"102-447";#N/A,#N/A,FALSE,"441-60"}</definedName>
    <definedName name="laura" localSheetId="0" hidden="1">{#N/A,#N/A,TRUE,"Status Report";#N/A,#N/A,TRUE,"Current Forecast";#N/A,#N/A,TRUE,"Last Forecast";#N/A,#N/A,TRUE,"BP";#N/A,#N/A,TRUE,"LY"}</definedName>
    <definedName name="le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e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ff" localSheetId="0" hidden="1">{#N/A,#N/A,FALSE,"17MAY";#N/A,#N/A,FALSE,"24MAY"}</definedName>
    <definedName name="l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k" localSheetId="0" hidden="1">{#N/A,#N/A,FALSE,"17MAY";#N/A,#N/A,FALSE,"24MAY"}</definedName>
    <definedName name="l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M_Drama" localSheetId="0" hidden="1">#REF!</definedName>
    <definedName name="mam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localSheetId="0" hidden="1">#REF!</definedName>
    <definedName name="mike" localSheetId="0" hidden="1">[9]TargBSCF!#REF!</definedName>
    <definedName name="mmmmmmmmmmmmmmm" localSheetId="0" hidden="1">#REF!</definedName>
    <definedName name="mo" localSheetId="0" hidden="1">{#N/A,#N/A,FALSE,"COVER.XLS";#N/A,#N/A,FALSE,"RACT1.XLS";#N/A,#N/A,FALSE,"RACT2.XLS";#N/A,#N/A,FALSE,"ECCMP";#N/A,#N/A,FALSE,"WELDER.XLS"}</definedName>
    <definedName name="mohn" localSheetId="0" hidden="1">{#N/A,#N/A,FALSE,"DBK";#N/A,#N/A,FALSE,"102-1";#N/A,#N/A,FALSE,"102-2";#N/A,#N/A,FALSE,"102-447";#N/A,#N/A,FALSE,"441-60"}</definedName>
    <definedName name="mohn" hidden="1">{#N/A,#N/A,FALSE,"DBK";#N/A,#N/A,FALSE,"102-1";#N/A,#N/A,FALSE,"102-2";#N/A,#N/A,FALSE,"102-447";#N/A,#N/A,FALSE,"441-60"}</definedName>
    <definedName name="mon" localSheetId="0" hidden="1">{#N/A,#N/A,FALSE,"COVER.XLS";#N/A,#N/A,FALSE,"RACT1.XLS";#N/A,#N/A,FALSE,"RACT2.XLS";#N/A,#N/A,FALSE,"ECCMP";#N/A,#N/A,FALSE,"WELDER.XLS"}</definedName>
    <definedName name="Neuera" localSheetId="0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uera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w" localSheetId="0" hidden="1">{"'Model'!$A$1:$N$53"}</definedName>
    <definedName name="new" hidden="1">{"'Model'!$A$1:$N$53"}</definedName>
    <definedName name="nnnnnn" localSheetId="0" hidden="1">[3]TargIS!#REF!</definedName>
    <definedName name="nnnnnnnnnnn" localSheetId="0" hidden="1">#REF!</definedName>
    <definedName name="nnnnnnnnnnnnn" localSheetId="0" hidden="1">[3]TargIS!#REF!</definedName>
    <definedName name="noo" localSheetId="0" hidden="1">{#N/A,#N/A,FALSE,"COVER.XLS";#N/A,#N/A,FALSE,"RACT1.XLS";#N/A,#N/A,FALSE,"RACT2.XLS";#N/A,#N/A,FALSE,"ECCMP";#N/A,#N/A,FALSE,"WELDER.XLS"}</definedName>
    <definedName name="November" localSheetId="0" hidden="1">{"Sensitivity1",#N/A,FALSE,"Sensitivity";"Sensitivity2",#N/A,FALSE,"Sensitivity"}</definedName>
    <definedName name="November" hidden="1">{"Sensitivity1",#N/A,FALSE,"Sensitivity";"Sensitivity2",#N/A,FALSE,"Sensitivity"}</definedName>
    <definedName name="nung" localSheetId="0" hidden="1">{#N/A,#N/A,FALSE,"COVER.XLS";#N/A,#N/A,FALSE,"RACT1.XLS";#N/A,#N/A,FALSE,"RACT2.XLS";#N/A,#N/A,FALSE,"ECCMP";#N/A,#N/A,FALSE,"WELDER.XLS"}</definedName>
    <definedName name="nut" localSheetId="0" hidden="1">[12]A!#REF!</definedName>
    <definedName name="o" localSheetId="0" hidden="1">{#N/A,#N/A,FALSE,"COVER1.XLS ";#N/A,#N/A,FALSE,"RACT1.XLS";#N/A,#N/A,FALSE,"RACT2.XLS";#N/A,#N/A,FALSE,"ECCMP";#N/A,#N/A,FALSE,"WELDER.XLS"}</definedName>
    <definedName name="o" hidden="1">{#N/A,#N/A,FALSE,"COVER1.XLS ";#N/A,#N/A,FALSE,"RACT1.XLS";#N/A,#N/A,FALSE,"RACT2.XLS";#N/A,#N/A,FALSE,"ECCMP";#N/A,#N/A,FALSE,"WELDER.XLS"}</definedName>
    <definedName name="oiiuui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localSheetId="0" hidden="1">{#N/A,#N/A,FALSE,"COVER.XLS";#N/A,#N/A,FALSE,"RACT1.XLS";#N/A,#N/A,FALSE,"RACT2.XLS";#N/A,#N/A,FALSE,"ECCMP";#N/A,#N/A,FALSE,"WELDER.XLS"}</definedName>
    <definedName name="oldkey1" localSheetId="0" hidden="1">#REF!</definedName>
    <definedName name="oldsort" localSheetId="0" hidden="1">#REF!</definedName>
    <definedName name="ooei" localSheetId="0" hidden="1">{#N/A,#N/A,FALSE,"COVER1.XLS ";#N/A,#N/A,FALSE,"RACT1.XLS";#N/A,#N/A,FALSE,"RACT2.XLS";#N/A,#N/A,FALSE,"ECCMP";#N/A,#N/A,FALSE,"WELDER.XLS"}</definedName>
    <definedName name="oro" localSheetId="0" hidden="1">{#N/A,#N/A,FALSE,"COVER1.XLS ";#N/A,#N/A,FALSE,"RACT1.XLS";#N/A,#N/A,FALSE,"RACT2.XLS";#N/A,#N/A,FALSE,"ECCMP";#N/A,#N/A,FALSE,"WELDER.XLS"}</definedName>
    <definedName name="Plan50July" localSheetId="0" hidden="1">{"'Sheet1'!$A$1:$BH$50","'Sheet1'!$A$1:$AP$46","'Sheet1'!$AO$17"}</definedName>
    <definedName name="Plan50July" hidden="1">{"'Sheet1'!$A$1:$BH$50","'Sheet1'!$A$1:$AP$46","'Sheet1'!$AO$17"}</definedName>
    <definedName name="po" localSheetId="0" hidden="1">{#N/A,#N/A,FALSE,"COVER1.XLS ";#N/A,#N/A,FALSE,"RACT1.XLS";#N/A,#N/A,FALSE,"RACT2.XLS";#N/A,#N/A,FALSE,"ECCMP";#N/A,#N/A,FALSE,"WELDER.XLS"}</definedName>
    <definedName name="po" hidden="1">{#N/A,#N/A,FALSE,"COVER1.XLS ";#N/A,#N/A,FALSE,"RACT1.XLS";#N/A,#N/A,FALSE,"RACT2.XLS";#N/A,#N/A,FALSE,"ECCMP";#N/A,#N/A,FALSE,"WELDER.XLS"}</definedName>
    <definedName name="pom" localSheetId="0" hidden="1">#REF!</definedName>
    <definedName name="POR" localSheetId="0" hidden="1">{#N/A,#N/A,FALSE,"COVER.XLS";#N/A,#N/A,FALSE,"RACT1.XLS";#N/A,#N/A,FALSE,"RACT2.XLS";#N/A,#N/A,FALSE,"ECCMP";#N/A,#N/A,FALSE,"WELDER.XLS"}</definedName>
    <definedName name="POR" hidden="1">{#N/A,#N/A,FALSE,"COVER.XLS";#N/A,#N/A,FALSE,"RACT1.XLS";#N/A,#N/A,FALSE,"RACT2.XLS";#N/A,#N/A,FALSE,"ECCMP";#N/A,#N/A,FALSE,"WELDER.XLS"}</definedName>
    <definedName name="price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0">'EN 2-4'!$A$1:$P$156</definedName>
    <definedName name="_xlnm.Print_Area" localSheetId="1">'EN 5 (3M)'!$A$1:$L$64</definedName>
    <definedName name="promotion_วิไลวรรณ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wer" hidden="1">'[13]NTA - P&amp;L'!#REF!</definedName>
    <definedName name="ra" localSheetId="0" hidden="1">{"'AR at dunning level'!$S$96","'AR at dunning level'!$L$124","'AR at dunning level'!$K$124"}</definedName>
    <definedName name="ra" hidden="1">{"'AR at dunning level'!$S$96","'AR at dunning level'!$L$124","'AR at dunning level'!$K$124"}</definedName>
    <definedName name="RDD" localSheetId="0" hidden="1">{#N/A,#N/A,TRUE,"Str.";#N/A,#N/A,TRUE,"Steel &amp; Roof";#N/A,#N/A,TRUE,"Arc.";#N/A,#N/A,TRUE,"Preliminary";#N/A,#N/A,TRUE,"Sum_Prelim"}</definedName>
    <definedName name="RDD" hidden="1">{#N/A,#N/A,TRUE,"Str.";#N/A,#N/A,TRUE,"Steel &amp; Roof";#N/A,#N/A,TRUE,"Arc.";#N/A,#N/A,TRUE,"Preliminary";#N/A,#N/A,TRUE,"Sum_Prelim"}</definedName>
    <definedName name="rerw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localSheetId="0" hidden="1">{#N/A,#N/A,FALSE,"COVER1.XLS ";#N/A,#N/A,FALSE,"RACT1.XLS";#N/A,#N/A,FALSE,"RACT2.XLS";#N/A,#N/A,FALSE,"ECCMP";#N/A,#N/A,FALSE,"WELDER.XLS"}</definedName>
    <definedName name="res_sum" localSheetId="0" hidden="1">{#N/A,#N/A,FALSE,"COVER1.XLS ";#N/A,#N/A,FALSE,"RACT1.XLS";#N/A,#N/A,FALSE,"RACT2.XLS";#N/A,#N/A,FALSE,"ECCMP";#N/A,#N/A,FALSE,"WELDER.XLS"}</definedName>
    <definedName name="res_sum1" localSheetId="0" hidden="1">{#N/A,#N/A,FALSE,"COVER1.XLS ";#N/A,#N/A,FALSE,"RACT1.XLS";#N/A,#N/A,FALSE,"RACT2.XLS";#N/A,#N/A,FALSE,"ECCMP";#N/A,#N/A,FALSE,"WELDER.XLS"}</definedName>
    <definedName name="rgvesrhbare" localSheetId="0" hidden="1">{#N/A,#N/A,FALSE,"COVER.XLS";#N/A,#N/A,FALSE,"RACT1.XLS";#N/A,#N/A,FALSE,"RACT2.XLS";#N/A,#N/A,FALSE,"ECCMP";#N/A,#N/A,FALSE,"WELDER.XLS"}</definedName>
    <definedName name="ro" localSheetId="0" hidden="1">{#N/A,#N/A,FALSE,"17MAY";#N/A,#N/A,FALSE,"24MAY"}</definedName>
    <definedName name="rrrr" localSheetId="0" hidden="1">{#N/A,#N/A,FALSE,"COVER1.XLS ";#N/A,#N/A,FALSE,"RACT1.XLS";#N/A,#N/A,FALSE,"RACT2.XLS";#N/A,#N/A,FALSE,"ECCMP";#N/A,#N/A,FALSE,"WELDER.XLS"}</definedName>
    <definedName name="rrrr" hidden="1">{#N/A,#N/A,FALSE,"COVER1.XLS ";#N/A,#N/A,FALSE,"RACT1.XLS";#N/A,#N/A,FALSE,"RACT2.XLS";#N/A,#N/A,FALSE,"ECCMP";#N/A,#N/A,FALSE,"WELDER.XLS"}</definedName>
    <definedName name="rrtt" localSheetId="0" hidden="1">{#N/A,#N/A,FALSE,"COVER1.XLS ";#N/A,#N/A,FALSE,"RACT1.XLS";#N/A,#N/A,FALSE,"RACT2.XLS";#N/A,#N/A,FALSE,"ECCMP";#N/A,#N/A,FALSE,"WELDER.XLS"}</definedName>
    <definedName name="rtret" localSheetId="0" hidden="1">{#N/A,#N/A,FALSE,"COVER1.XLS ";#N/A,#N/A,FALSE,"RACT1.XLS";#N/A,#N/A,FALSE,"RACT2.XLS";#N/A,#N/A,FALSE,"ECCMP";#N/A,#N/A,FALSE,"WELDER.XLS"}</definedName>
    <definedName name="rtrt" localSheetId="0" hidden="1">{#N/A,#N/A,FALSE,"COVER1.XLS ";#N/A,#N/A,FALSE,"RACT1.XLS";#N/A,#N/A,FALSE,"RACT2.XLS";#N/A,#N/A,FALSE,"ECCMP";#N/A,#N/A,FALSE,"WELDER.XLS"}</definedName>
    <definedName name="rtrwt" localSheetId="0" hidden="1">{#N/A,#N/A,FALSE,"COVER.XLS";#N/A,#N/A,FALSE,"RACT1.XLS";#N/A,#N/A,FALSE,"RACT2.XLS";#N/A,#N/A,FALSE,"ECCMP";#N/A,#N/A,FALSE,"WELDER.XLS"}</definedName>
    <definedName name="rty" localSheetId="0" hidden="1">{#N/A,#N/A,FALSE,"COVER.XLS";#N/A,#N/A,FALSE,"RACT1.XLS";#N/A,#N/A,FALSE,"RACT2.XLS";#N/A,#N/A,FALSE,"ECCMP";#N/A,#N/A,FALSE,"WELDER.XLS"}</definedName>
    <definedName name="rty" hidden="1">{#N/A,#N/A,FALSE,"COVER.XLS";#N/A,#N/A,FALSE,"RACT1.XLS";#N/A,#N/A,FALSE,"RACT2.XLS";#N/A,#N/A,FALSE,"ECCMP";#N/A,#N/A,FALSE,"WELDER.XLS"}</definedName>
    <definedName name="rwere" localSheetId="0" hidden="1">{#N/A,#N/A,FALSE,"COVER1.XLS ";#N/A,#N/A,FALSE,"RACT1.XLS";#N/A,#N/A,FALSE,"RACT2.XLS";#N/A,#N/A,FALSE,"ECCMP";#N/A,#N/A,FALSE,"WELDER.XLS"}</definedName>
    <definedName name="safdsadsa" localSheetId="0" hidden="1">{#N/A,#N/A,FALSE,"COVER1.XLS ";#N/A,#N/A,FALSE,"RACT1.XLS";#N/A,#N/A,FALSE,"RACT2.XLS";#N/A,#N/A,FALSE,"ECCMP";#N/A,#N/A,FALSE,"WELDER.XLS"}</definedName>
    <definedName name="sa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" localSheetId="0" hidden="1">{#N/A,#N/A,FALSE,"COVER1.XLS ";#N/A,#N/A,FALSE,"RACT1.XLS";#N/A,#N/A,FALSE,"RACT2.XLS";#N/A,#N/A,FALSE,"ECCMP";#N/A,#N/A,FALSE,"WELDER.XLS"}</definedName>
    <definedName name="sd" hidden="1">{#N/A,#N/A,FALSE,"COVER1.XLS ";#N/A,#N/A,FALSE,"RACT1.XLS";#N/A,#N/A,FALSE,"RACT2.XLS";#N/A,#N/A,FALSE,"ECCMP";#N/A,#N/A,FALSE,"WELDER.XLS"}</definedName>
    <definedName name="sdf" localSheetId="0" hidden="1">{#N/A,#N/A,FALSE,"COVER.XLS";#N/A,#N/A,FALSE,"RACT1.XLS";#N/A,#N/A,FALSE,"RACT2.XLS";#N/A,#N/A,FALSE,"ECCMP";#N/A,#N/A,FALSE,"WELDER.XLS"}</definedName>
    <definedName name="sedf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localSheetId="0" hidden="1">{#N/A,#N/A,FALSE,"COVER.XLS";#N/A,#N/A,FALSE,"RACT1.XLS";#N/A,#N/A,FALSE,"RACT2.XLS";#N/A,#N/A,FALSE,"ECCMP";#N/A,#N/A,FALSE,"WELDER.XLS"}</definedName>
    <definedName name="slrkgo0peu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localSheetId="0" hidden="1">{#N/A,#N/A,FALSE,"COVER1.XLS ";#N/A,#N/A,FALSE,"RACT1.XLS";#N/A,#N/A,FALSE,"RACT2.XLS";#N/A,#N/A,FALSE,"ECCMP";#N/A,#N/A,FALSE,"WELDER.XLS"}</definedName>
    <definedName name="Sort" localSheetId="0" hidden="1">#REF!</definedName>
    <definedName name="s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localSheetId="0" hidden="1">[14]BEV!#REF!</definedName>
    <definedName name="SummCopy" localSheetId="0" hidden="1">{"'Sheet1'!$A$1:$BH$50","'Sheet1'!$A$1:$AP$46","'Sheet1'!$AO$17"}</definedName>
    <definedName name="SummCopy" hidden="1">{"'Sheet1'!$A$1:$BH$50","'Sheet1'!$A$1:$AP$46","'Sheet1'!$AO$17"}</definedName>
    <definedName name="supa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localSheetId="0" hidden="1">{#N/A,#N/A,FALSE,"AR2";#N/A,#N/A,FALSE,"SUM"}</definedName>
    <definedName name="test2" localSheetId="0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3" localSheetId="0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xtRefCopyRangeCount" hidden="1">1</definedName>
    <definedName name="therhrehrew" localSheetId="0" hidden="1">{#N/A,#N/A,FALSE,"AR2";#N/A,#N/A,FALSE,"SUM"}</definedName>
    <definedName name="TLA.028" hidden="1">#REF!</definedName>
    <definedName name="TLA.056" hidden="1">#REF!</definedName>
    <definedName name="TMT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localSheetId="0" hidden="1">{#N/A,#N/A,FALSE,"COVER.XLS";#N/A,#N/A,FALSE,"RACT1.XLS";#N/A,#N/A,FALSE,"RACT2.XLS";#N/A,#N/A,FALSE,"ECCMP";#N/A,#N/A,FALSE,"WELDER.XLS"}</definedName>
    <definedName name="ttt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c" localSheetId="0" hidden="1">#REF!</definedName>
    <definedName name="vdsfbgdfha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localSheetId="0" hidden="1">{#N/A,#N/A,FALSE,"COVER1.XLS ";#N/A,#N/A,FALSE,"RACT1.XLS";#N/A,#N/A,FALSE,"RACT2.XLS";#N/A,#N/A,FALSE,"ECCMP";#N/A,#N/A,FALSE,"WELDER.XLS"}</definedName>
    <definedName name="wa" localSheetId="0" hidden="1">{#N/A,#N/A,FALSE,"COVER1.XLS ";#N/A,#N/A,FALSE,"RACT1.XLS";#N/A,#N/A,FALSE,"RACT2.XLS";#N/A,#N/A,FALSE,"ECCMP";#N/A,#N/A,FALSE,"WELDER.XLS"}</definedName>
    <definedName name="wa" hidden="1">{#N/A,#N/A,FALSE,"COVER1.XLS ";#N/A,#N/A,FALSE,"RACT1.XLS";#N/A,#N/A,FALSE,"RACT2.XLS";#N/A,#N/A,FALSE,"ECCMP";#N/A,#N/A,FALSE,"WELDER.XLS"}</definedName>
    <definedName name="wä" localSheetId="0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ä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ALL" localSheetId="0" hidden="1">{"'SUMMATION'!$B$2:$I$2"}</definedName>
    <definedName name="WALL" hidden="1">{"'SUMMATION'!$B$2:$I$2"}</definedName>
    <definedName name="wat" localSheetId="0" hidden="1">{#N/A,#N/A,FALSE,"COVER1.XLS ";#N/A,#N/A,FALSE,"RACT1.XLS";#N/A,#N/A,FALSE,"RACT2.XLS";#N/A,#N/A,FALSE,"ECCMP";#N/A,#N/A,FALSE,"WELDER.XLS"}</definedName>
    <definedName name="wat" hidden="1">{#N/A,#N/A,FALSE,"COVER1.XLS ";#N/A,#N/A,FALSE,"RACT1.XLS";#N/A,#N/A,FALSE,"RACT2.XLS";#N/A,#N/A,FALSE,"ECCMP";#N/A,#N/A,FALSE,"WELDER.XLS"}</definedName>
    <definedName name="wetgregweg" localSheetId="0" hidden="1">{#N/A,#N/A,FALSE,"AR2";#N/A,#N/A,FALSE,"SUM"}</definedName>
    <definedName name="wrgvsdvdv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0" hidden="1">{#N/A,#N/A,FALSE,"17MAY";#N/A,#N/A,FALSE,"24MAY"}</definedName>
    <definedName name="wrn.2.2" localSheetId="0" hidden="1">{#N/A,#N/A,FALSE,"17MAY";#N/A,#N/A,FALSE,"24MAY"}</definedName>
    <definedName name="wrn.A." localSheetId="0" hidden="1">{#N/A,#N/A,TRUE,"SUM";#N/A,#N/A,TRUE,"EE";#N/A,#N/A,TRUE,"AC";#N/A,#N/A,TRUE,"SN"}</definedName>
    <definedName name="wrn.A." hidden="1">{#N/A,#N/A,TRUE,"SUM";#N/A,#N/A,TRUE,"EE";#N/A,#N/A,TRUE,"AC";#N/A,#N/A,TRUE,"SN"}</definedName>
    <definedName name="wrn.Accretion." localSheetId="0" hidden="1">{"Accretion",#N/A,FALSE,"Assum"}</definedName>
    <definedName name="wrn.Actuals." localSheetId="0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LL." localSheetId="0" hidden="1">{#N/A,#N/A,FALSE,"AR2";#N/A,#N/A,FALSE,"SUM"}</definedName>
    <definedName name="wrn.All._.Reports." localSheetId="0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ng._.1._.ohne._.Infoblatt." localSheetId="0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1._.ohne._.Infoblatt.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2._.mit._.Infoblatt." localSheetId="0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2._.mit._.Infoblatt.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3._.Stufe._.60." localSheetId="0" hidden="1">{#N/A,#N/A,FALSE,"DBK";#N/A,#N/A,FALSE,"102-1";#N/A,#N/A,FALSE,"102-2";#N/A,#N/A,FALSE,"102-447";#N/A,#N/A,FALSE,"441-60"}</definedName>
    <definedName name="wrn.Ang._.3._.Stufe._.60." hidden="1">{#N/A,#N/A,FALSE,"DBK";#N/A,#N/A,FALSE,"102-1";#N/A,#N/A,FALSE,"102-2";#N/A,#N/A,FALSE,"102-447";#N/A,#N/A,FALSE,"441-60"}</definedName>
    <definedName name="wrn.Assumptions." localSheetId="0" hidden="1">{"Assumptions",#N/A,FALSE,"Assum"}</definedName>
    <definedName name="wrn.BCTL._.Canadian._.Dollar._.Statements." localSheetId="0" hidden="1">{#N/A,#N/A,FALSE,"YE-BCTL[Inc Stmt]";#N/A,#N/A,FALSE,"YE-BCTL[Bal Sht]"}</definedName>
    <definedName name="wrn.BILLS._.OF._.QUANTITY." localSheetId="0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OI._.Journal._.Entries." localSheetId="0" hidden="1">{#N/A,#N/A,FALSE,"GL Input";#N/A,#N/A,FALSE,"WIP-NL Input"}</definedName>
    <definedName name="wrn.BOI._.Ledgers." localSheetId="0" hidden="1">{#N/A,#N/A,FALSE,"Trail Balance";#N/A,#N/A,FALSE,"Gen Ledger";#N/A,#N/A,FALSE,"Sub Ledger"}</definedName>
    <definedName name="wrn.BOI._.Miscellaneous." localSheetId="0" hidden="1">{#N/A,#N/A,FALSE,"Accom Payments";#N/A,#N/A,FALSE,"Travel Adv";#N/A,#N/A,FALSE,"Payroll Taxes"}</definedName>
    <definedName name="wrn.BOI._.Monthly._.Workbook." localSheetId="0" hidden="1">{#N/A,#N/A,TRUE,"PULLCODE";#N/A,#N/A,TRUE,"JOURNAL 6-289-6";#N/A,#N/A,TRUE,"JOURNAL 6-289-F";#N/A,#N/A,TRUE,"Overhead";#N/A,#N/A,TRUE,"TIMELINE";#N/A,#N/A,TRUE,"Reflectives"}</definedName>
    <definedName name="wrn.BOOK11." localSheetId="0" hidden="1">{"SUM",#N/A,FALSE,"summary";"BOOK11-1",#N/A,FALSE,"1CityGarden";"BOOK11-2",#N/A,FALSE,"2CountryGarden";"BOOK11-3",#N/A,FALSE,"3JUNGLE";"BOOK11-4CIVIL",#N/A,FALSE,"CIVIL"}</definedName>
    <definedName name="wrn.BOOK11." hidden="1">{"SUM",#N/A,FALSE,"summary";"BOOK11-1",#N/A,FALSE,"1CityGarden";"BOOK11-2",#N/A,FALSE,"2CountryGarden";"BOOK11-3",#N/A,FALSE,"3JUNGLE";"BOOK11-4CIVIL",#N/A,FALSE,"CIVIL"}</definedName>
    <definedName name="wrn.Boq_summary." localSheetId="0" hidden="1">{#N/A,#N/A,FALSE,"Sum_BOQ";#N/A,#N/A,FALSE,"Preliminary";#N/A,#N/A,FALSE,"Sum_Prelim";#N/A,#N/A,FALSE,"Prime Cost&amp;Prov_sum"}</definedName>
    <definedName name="wrn.Boq_summary." hidden="1">{#N/A,#N/A,FALSE,"Sum_BOQ";#N/A,#N/A,FALSE,"Preliminary";#N/A,#N/A,FALSE,"Sum_Prelim";#N/A,#N/A,FALSE,"Prime Cost&amp;Prov_sum"}</definedName>
    <definedName name="wrn.branch." localSheetId="0" hidden="1">{"led",#N/A,FALSE,"BRANCH";"bal",#N/A,FALSE,"BRANCH";#N/A,#N/A,FALSE,"Misc_JEs"}</definedName>
    <definedName name="wrn.budget." localSheetId="0" hidden="1">{#N/A,#N/A,FALSE,"BUDIC";#N/A,#N/A,FALSE,"BUDVAR";#N/A,#N/A,FALSE,"BUD"}</definedName>
    <definedName name="wrn.CAG." localSheetId="0" hidden="1">{#N/A,#N/A,FALSE,"CAG"}</definedName>
    <definedName name="wrn.Canadian._.Dollar._.Statements." localSheetId="0" hidden="1">{#N/A,#N/A,FALSE,"YE-Can $ [Inc Stmt]-OldCo";#N/A,#N/A,FALSE,"YE-Can $ [Bal Sht]-OldCo";#N/A,#N/A,FALSE,"YE-Can $ [Inc Stmt]-NewCo";#N/A,#N/A,FALSE,"YE-Can $ [Bal Sht]-NewCo"}</definedName>
    <definedName name="wrn.Complete._.Cash._.Flow." localSheetId="0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sumable.2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localSheetId="0" hidden="1">{#N/A,#N/A,FALSE,"CPB"}</definedName>
    <definedName name="wrn.Credit._.Summary." localSheetId="0" hidden="1">{#N/A,#N/A,FALSE,"Credit Summary"}</definedName>
    <definedName name="wrn.Current._.Account._.Balances." localSheetId="0" hidden="1">{#N/A,#N/A,FALSE,"Arn-Current";#N/A,#N/A,FALSE,"Win-Current"}</definedName>
    <definedName name="wrn.DEPR." localSheetId="0" hidden="1">{#N/A,#N/A,FALSE,"DEPR"}</definedName>
    <definedName name="wrn.DSG." localSheetId="0" hidden="1">{#N/A,#N/A,FALSE,"BRU";#N/A,#N/A,FALSE,"MAD";#N/A,#N/A,FALSE,"MUN";#N/A,#N/A,FALSE,"SEO";#N/A,#N/A,FALSE,"TOK"}</definedName>
    <definedName name="wrn.elect.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localSheetId="0" hidden="1">{#N/A,#N/A,FALSE,"Exchange Rate";#N/A,#N/A,FALSE,"Fax"}</definedName>
    <definedName name="wrn.FCB." localSheetId="0" hidden="1">{"FCB_ALL",#N/A,FALSE,"FCB"}</definedName>
    <definedName name="wrn.fcb2" localSheetId="0" hidden="1">{"FCB_ALL",#N/A,FALSE,"FCB"}</definedName>
    <definedName name="wrn.FDS._.Reports." localSheetId="0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localSheetId="0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localSheetId="0" hidden="1">{#N/A,#N/A,FALSE,"Arn-Asset";#N/A,#N/A,FALSE,"Win-Asset"}</definedName>
    <definedName name="wrn.Food_Beverage." localSheetId="0" hidden="1">{"FB Assumptions",#N/A,FALSE,"Asu";"FB Cashflow 1",#N/A,FALSE,"F&amp;B";"FB Cashflow 2",#N/A,FALSE,"F&amp;B"}</definedName>
    <definedName name="wrn.Food_Beverage." hidden="1">{"FB Assumptions",#N/A,FALSE,"Asu";"FB Cashflow 1",#N/A,FALSE,"F&amp;B";"FB Cashflow 2",#N/A,FALSE,"F&amp;B"}</definedName>
    <definedName name="wrn.Forecast." localSheetId="0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GIS." localSheetId="0" hidden="1">{#N/A,#N/A,FALSE,"GIS"}</definedName>
    <definedName name="wrn.Golf." localSheetId="0" hidden="1">{"Golf Assumptions",#N/A,FALSE,"Asu";"Golf PF1",#N/A,FALSE,"Golf";"Golf PF2",#N/A,FALSE,"Golf";"Golf Dep1",#N/A,FALSE,"Golf";"Golf Dep2",#N/A,FALSE,"Golf"}</definedName>
    <definedName name="wrn.Golf." hidden="1">{"Golf Assumptions",#N/A,FALSE,"Asu";"Golf PF1",#N/A,FALSE,"Golf";"Golf PF2",#N/A,FALSE,"Golf";"Golf Dep1",#N/A,FALSE,"Golf";"Golf Dep2",#N/A,FALSE,"Golf"}</definedName>
    <definedName name="wrn.HNZ." localSheetId="0" hidden="1">{#N/A,#N/A,FALSE,"HNZ"}</definedName>
    <definedName name="wrn.Income." localSheetId="0" hidden="1">{"Book Income",#N/A,FALSE,"B&amp;T";"Taxable Income",#N/A,FALSE,"B&amp;T"}</definedName>
    <definedName name="wrn.Income." hidden="1">{"Book Income",#N/A,FALSE,"B&amp;T";"Taxable Income",#N/A,FALSE,"B&amp;T"}</definedName>
    <definedName name="wrn.Input._.Data." localSheetId="0" hidden="1">{"Input_Fin",#N/A,FALSE,"By Code";"Input_Opt",#N/A,FALSE,"By Code"}</definedName>
    <definedName name="wrn.Journal." localSheetId="0" hidden="1">{#N/A,#N/A,FALSE,"JNL7";#N/A,#N/A,FALSE,"SUMMARY"}</definedName>
    <definedName name="wrn.K." localSheetId="0" hidden="1">{#N/A,#N/A,FALSE,"K"}</definedName>
    <definedName name="wrn.MAIN." localSheetId="0" hidden="1">{#N/A,#N/A,FALSE,"TB";#N/A,#N/A,FALSE,"GLIC";#N/A,#N/A,FALSE,"SLIC"}</definedName>
    <definedName name="wrn.MCCRK." localSheetId="0" hidden="1">{#N/A,#N/A,FALSE,"MCCRK"}</definedName>
    <definedName name="wrn.MISC." localSheetId="0" hidden="1">{#N/A,#N/A,FALSE,"MISC"}</definedName>
    <definedName name="wrn.Monthly._.Financial._.Statements." localSheetId="0" hidden="1">{#N/A,#N/A,FALSE,"Fin_Stmts";#N/A,#N/A,FALSE,"IntraComp Profit Data"}</definedName>
    <definedName name="wrn.NA." localSheetId="0" hidden="1">{#N/A,#N/A,FALSE,"NA"}</definedName>
    <definedName name="wrn.OldCo._.NewCo._.Year._.End." localSheetId="0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localSheetId="0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localSheetId="0" hidden="1">{#N/A,#N/A,FALSE,"JNL6";#N/A,#N/A,FALSE,"SUMMARY";#N/A,#N/A,FALSE,"SUMMARY";#N/A,#N/A,FALSE,"SUMMARY"}</definedName>
    <definedName name="wrn.piping.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localSheetId="0" hidden="1">{#N/A,#N/A,FALSE,"PP&amp;E - Arnprior";#N/A,#N/A,FALSE,"PP&amp;E - Winnipeg"}</definedName>
    <definedName name="wrn.Print._.All._.9._.Models." localSheetId="0" hidden="1">{#N/A,"1",FALSE,"Model";#N/A,"2",FALSE,"Model";#N/A,"3",FALSE,"Model";#N/A,"4",FALSE,"Model";#N/A,"5",FALSE,"Model";#N/A,"6",FALSE,"Model";#N/A,"7",FALSE,"Model";#N/A,"8",FALSE,"Model";#N/A,"9",FALSE,"Model"}</definedName>
    <definedName name="wrn.Print._.All._.9._.Models." hidden="1">{#N/A,"1",FALSE,"Model";#N/A,"2",FALSE,"Model";#N/A,"3",FALSE,"Model";#N/A,"4",FALSE,"Model";#N/A,"5",FALSE,"Model";#N/A,"6",FALSE,"Model";#N/A,"7",FALSE,"Model";#N/A,"8",FALSE,"Model";#N/A,"9",FALSE,"Model"}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nt." localSheetId="0" hidden="1">{"Rent1",#N/A,FALSE,"RENT";"Rent2",#N/A,FALSE,"RENT"}</definedName>
    <definedName name="wrn.Rent." hidden="1">{"Rent1",#N/A,FALSE,"RENT";"Rent2",#N/A,FALSE,"RENT"}</definedName>
    <definedName name="wrn.Report." localSheetId="0" hidden="1">{#N/A,#N/A,TRUE,"Status Report";#N/A,#N/A,TRUE,"Current Forecast";#N/A,#N/A,TRUE,"Last Forecast";#N/A,#N/A,TRUE,"BP";#N/A,#N/A,TRUE,"LY"}</definedName>
    <definedName name="wrn.Report1." localSheetId="0" hidden="1">{#N/A,#N/A,FALSE,"IS";#N/A,#N/A,FALSE,"BS";#N/A,#N/A,FALSE,"CF";#N/A,#N/A,FALSE,"CE";#N/A,#N/A,FALSE,"Depr";#N/A,#N/A,FALSE,"APAL"}</definedName>
    <definedName name="wrn.REPORTS." localSheetId="0" hidden="1">{#N/A,#N/A,FALSE,"BALANCE";#N/A,#N/A,FALSE,"GL";#N/A,#N/A,FALSE,"SL";#N/A,#N/A,FALSE,"TMLNE";#N/A,#N/A,FALSE,"SALES"}</definedName>
    <definedName name="wrn.REVENUE." localSheetId="0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ensitive." localSheetId="0" hidden="1">{"Sensitivity1",#N/A,FALSE,"Sensitivity";"Sensitivity2",#N/A,FALSE,"Sensitivity"}</definedName>
    <definedName name="wrn.Sensitive." hidden="1">{"Sensitivity1",#N/A,FALSE,"Sensitivity";"Sensitivity2",#N/A,FALSE,"Sensitivity"}</definedName>
    <definedName name="wrn.STAND_ALONE_BOTH." localSheetId="0" hidden="1">{"FCB_ALL",#N/A,FALSE,"FCB";"GREY_ALL",#N/A,FALSE,"GREY"}</definedName>
    <definedName name="wrn.Steering._.Committee." localSheetId="0" hidden="1">{"CF Assumptions",#N/A,FALSE,"Asu";#N/A,#N/A,FALSE,"Summary";#N/A,#N/A,FALSE,"CF (2)";#N/A,#N/A,FALSE,"SM";#N/A,#N/A,FALSE,"C&amp;D";#N/A,#N/A,FALSE,"MGMT";#N/A,#N/A,FALSE,"Notes"}</definedName>
    <definedName name="wrn.Steering._.Committee." hidden="1">{"CF Assumptions",#N/A,FALSE,"Asu";#N/A,#N/A,FALSE,"Summary";#N/A,#N/A,FALSE,"CF (2)";#N/A,#N/A,FALSE,"SM";#N/A,#N/A,FALSE,"C&amp;D";#N/A,#N/A,FALSE,"MGMT";#N/A,#N/A,FALSE,"Notes"}</definedName>
    <definedName name="wrn.summ1" localSheetId="0" hidden="1">{#N/A,#N/A,FALSE,"COVER1.XLS ";#N/A,#N/A,FALSE,"RACT1.XLS";#N/A,#N/A,FALSE,"RACT2.XLS";#N/A,#N/A,FALSE,"ECCMP";#N/A,#N/A,FALSE,"WELDER.XLS"}</definedName>
    <definedName name="wrn.summary." localSheetId="0" hidden="1">{#N/A,#N/A,FALSE,"COVER1.XLS ";#N/A,#N/A,FALSE,"RACT1.XLS";#N/A,#N/A,FALSE,"RACT2.XLS";#N/A,#N/A,FALSE,"ECCMP";#N/A,#N/A,FALSE,"WELDER.XLS"}</definedName>
    <definedName name="wrn.Trading._.Summary." localSheetId="0" hidden="1">{#N/A,#N/A,FALSE,"Trading Summary"}</definedName>
    <definedName name="wrn.WWY." localSheetId="0" hidden="1">{#N/A,#N/A,FALSE,"WWY"}</definedName>
    <definedName name="wrn2.3" localSheetId="0" hidden="1">{#N/A,#N/A,FALSE,"17MAY";#N/A,#N/A,FALSE,"24MAY"}</definedName>
    <definedName name="wrnypyoh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0" hidden="1">{#N/A,#N/A,FALSE,"17MAY";#N/A,#N/A,FALSE,"24MAY"}</definedName>
    <definedName name="www" hidden="1">{#N/A,#N/A,FALSE,"17MAY";#N/A,#N/A,FALSE,"24MAY"}</definedName>
    <definedName name="x" localSheetId="0" hidden="1">{"'Eng (page2)'!$A$1:$D$52"}</definedName>
    <definedName name="x" hidden="1">{"'Eng (page2)'!$A$1:$D$52"}</definedName>
    <definedName name="xls1" localSheetId="0" hidden="1">{#N/A,#N/A,FALSE,"17MAY";#N/A,#N/A,FALSE,"24MAY"}</definedName>
    <definedName name="xls1" hidden="1">{#N/A,#N/A,FALSE,"17MAY";#N/A,#N/A,FALSE,"24MAY"}</definedName>
    <definedName name="XREF_COLUMN_1" hidden="1">'[13]BS '!#REF!</definedName>
    <definedName name="XREF_COLUMN_10" hidden="1">'[13]NTA - Assets'!#REF!</definedName>
    <definedName name="XREF_COLUMN_11" hidden="1">'[13]NTA - Assets'!#REF!</definedName>
    <definedName name="XREF_COLUMN_13" hidden="1">'[13]NTA - Liabilities, Equities'!#REF!</definedName>
    <definedName name="XREF_COLUMN_14" hidden="1">'[13]NTA - Liabilities, Equities'!#REF!</definedName>
    <definedName name="XREF_COLUMN_15" hidden="1">'[13]NTA - Liabilities, Equities'!#REF!</definedName>
    <definedName name="XREF_COLUMN_16" hidden="1">'[13]NTA - P&amp;L'!#REF!</definedName>
    <definedName name="XREF_COLUMN_17" hidden="1">'[13]P&amp;L'!#REF!</definedName>
    <definedName name="XREF_COLUMN_18" hidden="1">'[13]P&amp;L'!#REF!</definedName>
    <definedName name="XREF_COLUMN_19" hidden="1">'[13]NTA - P&amp;L'!#REF!</definedName>
    <definedName name="XREF_COLUMN_2" hidden="1">'[13]NTA - Assets'!#REF!</definedName>
    <definedName name="XREF_COLUMN_20" hidden="1">'[13]NTA - P&amp;L'!#REF!</definedName>
    <definedName name="XREF_COLUMN_21" hidden="1">'[13]P&amp;L'!#REF!</definedName>
    <definedName name="XREF_COLUMN_22" hidden="1">'[13]P&amp;L'!#REF!</definedName>
    <definedName name="XREF_COLUMN_23" hidden="1">'[13]NTA - P&amp;L'!#REF!</definedName>
    <definedName name="XREF_COLUMN_3" hidden="1">'[13]BS '!#REF!</definedName>
    <definedName name="XREF_COLUMN_4" hidden="1">'[13]NTA - Assets'!#REF!</definedName>
    <definedName name="XREF_COLUMN_5" hidden="1">'[13]BS '!#REF!</definedName>
    <definedName name="XREF_COLUMN_6" hidden="1">'[13]NTA - Assets'!#REF!</definedName>
    <definedName name="XREF_COLUMN_7" hidden="1">'[13]BS '!#REF!</definedName>
    <definedName name="XREF_COLUMN_8" hidden="1">'[13]NTA - Assets'!#REF!</definedName>
    <definedName name="XREF_COLUMN_9" hidden="1">'[13]NTA - Assets'!#REF!</definedName>
    <definedName name="XRefActiveRow" hidden="1">#REF!</definedName>
    <definedName name="XRefCopy100" hidden="1">'[13]BS '!#REF!</definedName>
    <definedName name="XRefCopy100Row" hidden="1">#REF!</definedName>
    <definedName name="XRefCopy101" hidden="1">'[13]NTA - Liabilities, Equities'!#REF!</definedName>
    <definedName name="XRefCopy101Row" hidden="1">#REF!</definedName>
    <definedName name="XRefCopy102" hidden="1">'[13]BS '!#REF!</definedName>
    <definedName name="XRefCopy102Row" hidden="1">#REF!</definedName>
    <definedName name="XRefCopy103" hidden="1">'[13]NTA - Liabilities, Equities'!#REF!</definedName>
    <definedName name="XRefCopy103Row" hidden="1">#REF!</definedName>
    <definedName name="XRefCopy104Row" hidden="1">#REF!</definedName>
    <definedName name="XRefCopy105" hidden="1">'[13]NTA - Liabilities, Equities'!#REF!</definedName>
    <definedName name="XRefCopy105Row" hidden="1">#REF!</definedName>
    <definedName name="XRefCopy106" hidden="1">'[13]BS '!#REF!</definedName>
    <definedName name="XRefCopy106Row" hidden="1">#REF!</definedName>
    <definedName name="XRefCopy107Row" hidden="1">#REF!</definedName>
    <definedName name="XRefCopy108Row" hidden="1">#REF!</definedName>
    <definedName name="XRefCopy109" hidden="1">'[13]NTA - Liabilities, Equities'!#REF!</definedName>
    <definedName name="XRefCopy109Row" hidden="1">#REF!</definedName>
    <definedName name="XRefCopy110" hidden="1">'[13]BS '!#REF!</definedName>
    <definedName name="XRefCopy110Row" hidden="1">#REF!</definedName>
    <definedName name="XRefCopy111Row" hidden="1">#REF!</definedName>
    <definedName name="XRefCopy112" hidden="1">'[13]NTA - Liabilities, Equities'!#REF!</definedName>
    <definedName name="XRefCopy112Row" hidden="1">#REF!</definedName>
    <definedName name="XRefCopy113" hidden="1">'[13]BS '!#REF!</definedName>
    <definedName name="XRefCopy113Row" hidden="1">#REF!</definedName>
    <definedName name="XRefCopy114" hidden="1">'[13]NTA - Liabilities, Equities'!#REF!</definedName>
    <definedName name="XRefCopy114Row" hidden="1">#REF!</definedName>
    <definedName name="XRefCopy115" hidden="1">'[13]BS '!#REF!</definedName>
    <definedName name="XRefCopy115Row" hidden="1">#REF!</definedName>
    <definedName name="XRefCopy116" hidden="1">'[13]BS '!#REF!</definedName>
    <definedName name="XRefCopy116Row" hidden="1">#REF!</definedName>
    <definedName name="XRefCopy117" hidden="1">'[13]NTA - Assets'!#REF!</definedName>
    <definedName name="XRefCopy117Row" hidden="1">#REF!</definedName>
    <definedName name="XRefCopy118" hidden="1">'[13]BS '!#REF!</definedName>
    <definedName name="XRefCopy118Row" hidden="1">#REF!</definedName>
    <definedName name="XRefCopy119" hidden="1">'[13]NTA - Assets'!#REF!</definedName>
    <definedName name="XRefCopy119Row" hidden="1">#REF!</definedName>
    <definedName name="XRefCopy120" hidden="1">'[13]BS '!#REF!</definedName>
    <definedName name="XRefCopy120Row" hidden="1">#REF!</definedName>
    <definedName name="XRefCopy121" hidden="1">'[13]NTA - Assets'!#REF!</definedName>
    <definedName name="XRefCopy121Row" hidden="1">#REF!</definedName>
    <definedName name="XRefCopy122" hidden="1">'[13]BS '!#REF!</definedName>
    <definedName name="XRefCopy122Row" hidden="1">#REF!</definedName>
    <definedName name="XRefCopy123" hidden="1">'[13]NTA - Assets'!#REF!</definedName>
    <definedName name="XRefCopy123Row" hidden="1">#REF!</definedName>
    <definedName name="XRefCopy124Row" hidden="1">#REF!</definedName>
    <definedName name="XRefCopy125" hidden="1">'[13]BS '!#REF!</definedName>
    <definedName name="XRefCopy125Row" hidden="1">#REF!</definedName>
    <definedName name="XRefCopy126" hidden="1">'[13]NTA - Liabilities, Equities'!#REF!</definedName>
    <definedName name="XRefCopy126Row" hidden="1">#REF!</definedName>
    <definedName name="XRefCopy127" hidden="1">'[13]NTA - Liabilities, Equities'!#REF!</definedName>
    <definedName name="XRefCopy127Row" hidden="1">#REF!</definedName>
    <definedName name="XRefCopy128" hidden="1">'[13]NTA - Liabilities, Equities'!#REF!</definedName>
    <definedName name="XRefCopy129" hidden="1">'[13]BS '!#REF!</definedName>
    <definedName name="XRefCopy130" hidden="1">'[13]BS '!#REF!</definedName>
    <definedName name="XRefCopy130Row" hidden="1">#REF!</definedName>
    <definedName name="XRefCopy131" hidden="1">'[13]NTA - Liabilities, Equities'!#REF!</definedName>
    <definedName name="XRefCopy131Row" hidden="1">#REF!</definedName>
    <definedName name="XRefCopy132Row" hidden="1">#REF!</definedName>
    <definedName name="XRefCopy133" hidden="1">'[13]NTA - Liabilities, Equities'!#REF!</definedName>
    <definedName name="XRefCopy133Row" hidden="1">#REF!</definedName>
    <definedName name="XRefCopy134Row" hidden="1">#REF!</definedName>
    <definedName name="XRefCopy146Row" hidden="1">#REF!</definedName>
    <definedName name="XRefCopy147" hidden="1">'[13]P&amp;L'!#REF!</definedName>
    <definedName name="XRefCopy147Row" hidden="1">#REF!</definedName>
    <definedName name="XRefCopy148" hidden="1">'[13]P&amp;L'!#REF!</definedName>
    <definedName name="XRefCopy148Row" hidden="1">#REF!</definedName>
    <definedName name="XRefCopy149" hidden="1">'[13]P&amp;L'!#REF!</definedName>
    <definedName name="XRefCopy149Row" hidden="1">#REF!</definedName>
    <definedName name="XRefCopy150" hidden="1">'[13]P&amp;L'!#REF!</definedName>
    <definedName name="XRefCopy150Row" hidden="1">#REF!</definedName>
    <definedName name="XRefCopy151" hidden="1">'[13]NTA - P&amp;L'!#REF!</definedName>
    <definedName name="XRefCopy151Row" hidden="1">#REF!</definedName>
    <definedName name="XRefCopy152" hidden="1">'[13]NTA - P&amp;L'!#REF!</definedName>
    <definedName name="XRefCopy152Row" hidden="1">#REF!</definedName>
    <definedName name="XRefCopy153" hidden="1">'[13]BS '!#REF!</definedName>
    <definedName name="XRefCopy153Row" hidden="1">#REF!</definedName>
    <definedName name="XRefCopy154" hidden="1">'[13]BS '!#REF!</definedName>
    <definedName name="XRefCopy154Row" hidden="1">#REF!</definedName>
    <definedName name="XRefCopy155" hidden="1">'[13]NTA - P&amp;L'!#REF!</definedName>
    <definedName name="XRefCopy156" hidden="1">'[13]BS '!#REF!</definedName>
    <definedName name="XRefCopy156Row" hidden="1">#REF!</definedName>
    <definedName name="XRefCopy16Row" hidden="1">#REF!</definedName>
    <definedName name="XRefCopy17" hidden="1">'[13]NTA - Assets'!#REF!</definedName>
    <definedName name="XRefCopy17Row" hidden="1">#REF!</definedName>
    <definedName name="XRefCopy18" hidden="1">'[13]NTA - Assets'!#REF!</definedName>
    <definedName name="XRefCopy18Row" hidden="1">#REF!</definedName>
    <definedName name="XRefCopy19" hidden="1">'[13]NTA - Assets'!#REF!</definedName>
    <definedName name="XRefCopy19Row" hidden="1">#REF!</definedName>
    <definedName name="XRefCopy2" hidden="1">'[13]BS '!#REF!</definedName>
    <definedName name="XRefCopy21Row" hidden="1">#REF!</definedName>
    <definedName name="XRefCopy22" hidden="1">'[13]NTA - Assets'!#REF!</definedName>
    <definedName name="XRefCopy22Row" hidden="1">#REF!</definedName>
    <definedName name="XRefCopy23" hidden="1">'[13]BS '!#REF!</definedName>
    <definedName name="XRefCopy23Row" hidden="1">#REF!</definedName>
    <definedName name="XRefCopy24Row" hidden="1">#REF!</definedName>
    <definedName name="XRefCopy25Row" hidden="1">#REF!</definedName>
    <definedName name="XRefCopy26" hidden="1">'[13]NTA - Assets'!#REF!</definedName>
    <definedName name="XRefCopy26Row" hidden="1">#REF!</definedName>
    <definedName name="XRefCopy27" hidden="1">'[13]NTA - Assets'!#REF!</definedName>
    <definedName name="XRefCopy27Row" hidden="1">#REF!</definedName>
    <definedName name="XRefCopy28" hidden="1">'[13]NTA - Assets'!#REF!</definedName>
    <definedName name="XRefCopy28Row" hidden="1">#REF!</definedName>
    <definedName name="XRefCopy29" hidden="1">'[13]BS '!#REF!</definedName>
    <definedName name="XRefCopy29Row" hidden="1">#REF!</definedName>
    <definedName name="XRefCopy2Row" hidden="1">#REF!</definedName>
    <definedName name="XRefCopy3" hidden="1">'[13]BS '!#REF!</definedName>
    <definedName name="XRefCopy30" hidden="1">'[13]NTA - Assets'!#REF!</definedName>
    <definedName name="XRefCopy30Row" hidden="1">#REF!</definedName>
    <definedName name="XRefCopy31" hidden="1">'[13]BS '!#REF!</definedName>
    <definedName name="XRefCopy31Row" hidden="1">#REF!</definedName>
    <definedName name="XRefCopy32Row" hidden="1">#REF!</definedName>
    <definedName name="XRefCopy33" hidden="1">'[13]NTA - Assets'!#REF!</definedName>
    <definedName name="XRefCopy33Row" hidden="1">#REF!</definedName>
    <definedName name="XRefCopy34" hidden="1">'[13]NTA - Assets'!#REF!</definedName>
    <definedName name="XRefCopy34Row" hidden="1">#REF!</definedName>
    <definedName name="XRefCopy35" hidden="1">'[13]NTA - Assets'!#REF!</definedName>
    <definedName name="XRefCopy35Row" hidden="1">#REF!</definedName>
    <definedName name="XRefCopy36" hidden="1">'[13]NTA - Assets'!#REF!</definedName>
    <definedName name="XRefCopy36Row" hidden="1">#REF!</definedName>
    <definedName name="XRefCopy37" hidden="1">'[13]BS '!#REF!</definedName>
    <definedName name="XRefCopy37Row" hidden="1">#REF!</definedName>
    <definedName name="XRefCopy38" hidden="1">'[13]NTA - Assets'!#REF!</definedName>
    <definedName name="XRefCopy38Row" hidden="1">#REF!</definedName>
    <definedName name="XRefCopy39" hidden="1">'[13]BS '!#REF!</definedName>
    <definedName name="XRefCopy39Row" hidden="1">#REF!</definedName>
    <definedName name="XRefCopy3Row" hidden="1">#REF!</definedName>
    <definedName name="XRefCopy4" hidden="1">'[13]BS '!#REF!</definedName>
    <definedName name="XRefCopy40" hidden="1">'[13]NTA - Assets'!#REF!</definedName>
    <definedName name="XRefCopy40Row" hidden="1">#REF!</definedName>
    <definedName name="XRefCopy41" hidden="1">'[13]BS '!#REF!</definedName>
    <definedName name="XRefCopy42" hidden="1">'[13]BS '!#REF!</definedName>
    <definedName name="XRefCopy42Row" hidden="1">#REF!</definedName>
    <definedName name="XRefCopy43" hidden="1">'[13]NTA - Assets'!#REF!</definedName>
    <definedName name="XRefCopy43Row" hidden="1">#REF!</definedName>
    <definedName name="XRefCopy44" hidden="1">'[13]BS '!#REF!</definedName>
    <definedName name="XRefCopy44Row" hidden="1">#REF!</definedName>
    <definedName name="XRefCopy45" hidden="1">'[13]NTA - Assets'!#REF!</definedName>
    <definedName name="XRefCopy45Row" hidden="1">#REF!</definedName>
    <definedName name="XRefCopy47" hidden="1">'[13]NTA - Assets'!#REF!</definedName>
    <definedName name="XRefCopy5" hidden="1">'[13]BS '!#REF!</definedName>
    <definedName name="XRefCopy55" hidden="1">'[13]NTA - Assets'!#REF!</definedName>
    <definedName name="XRefCopy55Row" hidden="1">#REF!</definedName>
    <definedName name="XRefCopy56" hidden="1">'[13]NTA - Assets'!#REF!</definedName>
    <definedName name="XRefCopy56Row" hidden="1">#REF!</definedName>
    <definedName name="XRefCopy57" hidden="1">'[13]BS '!#REF!</definedName>
    <definedName name="XRefCopy57Row" hidden="1">#REF!</definedName>
    <definedName name="XRefCopy58" hidden="1">'[13]NTA - Assets'!#REF!</definedName>
    <definedName name="XRefCopy58Row" hidden="1">#REF!</definedName>
    <definedName name="XRefCopy59" hidden="1">'[13]BS '!#REF!</definedName>
    <definedName name="XRefCopy59Row" hidden="1">#REF!</definedName>
    <definedName name="XRefCopy5Row" hidden="1">#REF!</definedName>
    <definedName name="XRefCopy60" hidden="1">'[13]NTA - Assets'!#REF!</definedName>
    <definedName name="XRefCopy60Row" hidden="1">#REF!</definedName>
    <definedName name="XRefCopy61" hidden="1">'[13]NTA - Assets'!#REF!</definedName>
    <definedName name="XRefCopy61Row" hidden="1">#REF!</definedName>
    <definedName name="XRefCopy62" hidden="1">'[13]NTA - Assets'!#REF!</definedName>
    <definedName name="XRefCopy62Row" hidden="1">#REF!</definedName>
    <definedName name="XRefCopy63" hidden="1">'[13]NTA - Assets'!#REF!</definedName>
    <definedName name="XRefCopy63Row" hidden="1">#REF!</definedName>
    <definedName name="XRefCopy64Row" hidden="1">#REF!</definedName>
    <definedName name="XRefCopy65" hidden="1">'[13]NTA - Assets'!#REF!</definedName>
    <definedName name="XRefCopy65Row" hidden="1">#REF!</definedName>
    <definedName name="XRefCopy66" hidden="1">'[13]BS '!#REF!</definedName>
    <definedName name="XRefCopy66Row" hidden="1">#REF!</definedName>
    <definedName name="XRefCopy67Row" hidden="1">#REF!</definedName>
    <definedName name="XRefCopy68Row" hidden="1">#REF!</definedName>
    <definedName name="XRefCopy69" hidden="1">'[13]NTA - Assets'!#REF!</definedName>
    <definedName name="XRefCopy69Row" hidden="1">#REF!</definedName>
    <definedName name="XRefCopy70" hidden="1">'[13]BS '!#REF!</definedName>
    <definedName name="XRefCopy70Row" hidden="1">#REF!</definedName>
    <definedName name="XRefCopy71Row" hidden="1">#REF!</definedName>
    <definedName name="XRefCopy72Row" hidden="1">#REF!</definedName>
    <definedName name="XRefCopy73" hidden="1">'[13]NTA - Assets'!#REF!</definedName>
    <definedName name="XRefCopy73Row" hidden="1">#REF!</definedName>
    <definedName name="XRefCopy74" hidden="1">'[13]BS '!#REF!</definedName>
    <definedName name="XRefCopy74Row" hidden="1">#REF!</definedName>
    <definedName name="XRefCopy75Row" hidden="1">#REF!</definedName>
    <definedName name="XRefCopy76" hidden="1">'[13]BS '!#REF!</definedName>
    <definedName name="XRefCopy76Row" hidden="1">#REF!</definedName>
    <definedName name="XRefCopy77" hidden="1">'[13]NTA - Assets'!#REF!</definedName>
    <definedName name="XRefCopy77Row" hidden="1">#REF!</definedName>
    <definedName name="XRefCopy78" hidden="1">'[13]BS '!#REF!</definedName>
    <definedName name="XRefCopy78Row" hidden="1">#REF!</definedName>
    <definedName name="XRefCopy79" hidden="1">'[13]NTA - Assets'!#REF!</definedName>
    <definedName name="XRefCopy79Row" hidden="1">#REF!</definedName>
    <definedName name="XRefCopy80" hidden="1">'[13]BS '!#REF!</definedName>
    <definedName name="XRefCopy80Row" hidden="1">#REF!</definedName>
    <definedName name="XRefCopy81" hidden="1">'[13]NTA - Assets'!#REF!</definedName>
    <definedName name="XRefCopy81Row" hidden="1">#REF!</definedName>
    <definedName name="XRefCopy82" hidden="1">'[13]BS '!#REF!</definedName>
    <definedName name="XRefCopy82Row" hidden="1">#REF!</definedName>
    <definedName name="XRefCopy83" hidden="1">'[13]BS '!#REF!</definedName>
    <definedName name="XRefCopy83Row" hidden="1">#REF!</definedName>
    <definedName name="XRefCopy84" hidden="1">'[13]BS '!#REF!</definedName>
    <definedName name="XRefCopy84Row" hidden="1">#REF!</definedName>
    <definedName name="XRefCopy85" hidden="1">'[13]NTA - Assets'!#REF!</definedName>
    <definedName name="XRefCopy85Row" hidden="1">#REF!</definedName>
    <definedName name="XRefCopy86" hidden="1">'[13]BS '!#REF!</definedName>
    <definedName name="XRefCopy86Row" hidden="1">#REF!</definedName>
    <definedName name="XRefCopy87" hidden="1">'[13]NTA - Assets'!#REF!</definedName>
    <definedName name="XRefCopy87Row" hidden="1">#REF!</definedName>
    <definedName name="XRefCopy88" hidden="1">'[13]BS '!#REF!</definedName>
    <definedName name="XRefCopy88Row" hidden="1">#REF!</definedName>
    <definedName name="XRefCopy89" hidden="1">'[13]NTA - Assets'!#REF!</definedName>
    <definedName name="XRefCopy89Row" hidden="1">#REF!</definedName>
    <definedName name="XRefCopy9" hidden="1">'[13]BS '!#REF!</definedName>
    <definedName name="XRefCopy90" hidden="1">'[13]BS '!#REF!</definedName>
    <definedName name="XRefCopy90Row" hidden="1">#REF!</definedName>
    <definedName name="XRefCopy91" hidden="1">'[13]NTA - Assets'!#REF!</definedName>
    <definedName name="XRefCopy91Row" hidden="1">#REF!</definedName>
    <definedName name="XRefCopy92" hidden="1">'[13]BS '!#REF!</definedName>
    <definedName name="XRefCopy92Row" hidden="1">#REF!</definedName>
    <definedName name="XRefCopy93" hidden="1">'[13]NTA - Liabilities, Equities'!#REF!</definedName>
    <definedName name="XRefCopy93Row" hidden="1">#REF!</definedName>
    <definedName name="XRefCopy94" hidden="1">'[13]BS '!#REF!</definedName>
    <definedName name="XRefCopy94Row" hidden="1">#REF!</definedName>
    <definedName name="XRefCopy95" hidden="1">'[13]NTA - Liabilities, Equities'!#REF!</definedName>
    <definedName name="XRefCopy95Row" hidden="1">#REF!</definedName>
    <definedName name="XRefCopy96" hidden="1">'[13]BS '!#REF!</definedName>
    <definedName name="XRefCopy96Row" hidden="1">#REF!</definedName>
    <definedName name="XRefCopy97" hidden="1">'[13]NTA - Liabilities, Equities'!#REF!</definedName>
    <definedName name="XRefCopy97Row" hidden="1">#REF!</definedName>
    <definedName name="XRefCopy98" hidden="1">'[13]BS '!#REF!</definedName>
    <definedName name="XRefCopy98Row" hidden="1">#REF!</definedName>
    <definedName name="XRefCopy99" hidden="1">'[13]NTA - Liabilities, Equities'!#REF!</definedName>
    <definedName name="XRefCopy99Row" hidden="1">#REF!</definedName>
    <definedName name="XRefPaste1" hidden="1">'[13]NTA - Assets'!#REF!</definedName>
    <definedName name="XRefPaste100" hidden="1">'[13]BS '!#REF!</definedName>
    <definedName name="XRefPaste100Row" hidden="1">#REF!</definedName>
    <definedName name="XRefPaste101" hidden="1">'[13]NTA - Liabilities, Equities'!#REF!</definedName>
    <definedName name="XRefPaste101Row" hidden="1">#REF!</definedName>
    <definedName name="XRefPaste102" hidden="1">'[13]BS '!#REF!</definedName>
    <definedName name="XRefPaste102Row" hidden="1">#REF!</definedName>
    <definedName name="XRefPaste103" hidden="1">'[13]NTA - Liabilities, Equities'!#REF!</definedName>
    <definedName name="XRefPaste103Row" hidden="1">#REF!</definedName>
    <definedName name="XRefPaste104" hidden="1">'[13]BS '!#REF!</definedName>
    <definedName name="XRefPaste104Row" hidden="1">#REF!</definedName>
    <definedName name="XRefPaste105" hidden="1">'[13]NTA - Liabilities, Equities'!#REF!</definedName>
    <definedName name="XRefPaste105Row" hidden="1">#REF!</definedName>
    <definedName name="XRefPaste106" hidden="1">'[13]BS '!#REF!</definedName>
    <definedName name="XRefPaste106Row" hidden="1">#REF!</definedName>
    <definedName name="XRefPaste107" hidden="1">'[13]BS '!#REF!</definedName>
    <definedName name="XRefPaste107Row" hidden="1">#REF!</definedName>
    <definedName name="XRefPaste108" hidden="1">'[13]NTA - Liabilities, Equities'!#REF!</definedName>
    <definedName name="XRefPaste108Row" hidden="1">#REF!</definedName>
    <definedName name="XRefPaste109" hidden="1">'[13]BS '!#REF!</definedName>
    <definedName name="XRefPaste109Row" hidden="1">#REF!</definedName>
    <definedName name="XRefPaste110" hidden="1">'[13]NTA - Liabilities, Equities'!#REF!</definedName>
    <definedName name="XRefPaste110Row" hidden="1">#REF!</definedName>
    <definedName name="XRefPaste111" hidden="1">'[13]NTA - Assets'!#REF!</definedName>
    <definedName name="XRefPaste111Row" hidden="1">#REF!</definedName>
    <definedName name="XRefPaste112" hidden="1">'[13]BS '!#REF!</definedName>
    <definedName name="XRefPaste112Row" hidden="1">#REF!</definedName>
    <definedName name="XRefPaste113" hidden="1">'[13]NTA - Assets'!#REF!</definedName>
    <definedName name="XRefPaste113Row" hidden="1">#REF!</definedName>
    <definedName name="XRefPaste114" hidden="1">'[13]BS '!#REF!</definedName>
    <definedName name="XRefPaste114Row" hidden="1">#REF!</definedName>
    <definedName name="XRefPaste115" hidden="1">'[13]NTA - Assets'!#REF!</definedName>
    <definedName name="XRefPaste115Row" hidden="1">#REF!</definedName>
    <definedName name="XRefPaste116" hidden="1">'[13]BS '!#REF!</definedName>
    <definedName name="XRefPaste116Row" hidden="1">#REF!</definedName>
    <definedName name="XRefPaste117" hidden="1">'[13]NTA - Assets'!#REF!</definedName>
    <definedName name="XRefPaste117Row" hidden="1">#REF!</definedName>
    <definedName name="XRefPaste118" hidden="1">'[13]BS '!#REF!</definedName>
    <definedName name="XRefPaste118Row" hidden="1">#REF!</definedName>
    <definedName name="XRefPaste119" hidden="1">'[13]BS '!#REF!</definedName>
    <definedName name="XRefPaste119Row" hidden="1">#REF!</definedName>
    <definedName name="XRefPaste120" hidden="1">'[13]NTA - Liabilities, Equities'!#REF!</definedName>
    <definedName name="XRefPaste120Row" hidden="1">#REF!</definedName>
    <definedName name="XRefPaste121" hidden="1">'[13]BS '!#REF!</definedName>
    <definedName name="XRefPaste121Row" hidden="1">#REF!</definedName>
    <definedName name="XRefPaste122Row" hidden="1">#REF!</definedName>
    <definedName name="XRefPaste123" hidden="1">'[13]NTA - Liabilities, Equities'!#REF!</definedName>
    <definedName name="XRefPaste123Row" hidden="1">#REF!</definedName>
    <definedName name="XRefPaste124" hidden="1">'[13]BS '!#REF!</definedName>
    <definedName name="XRefPaste124Row" hidden="1">#REF!</definedName>
    <definedName name="XRefPaste125" hidden="1">'[13]NTA - Liabilities, Equities'!#REF!</definedName>
    <definedName name="XRefPaste125Row" hidden="1">#REF!</definedName>
    <definedName name="XRefPaste126" hidden="1">'[13]BS '!#REF!</definedName>
    <definedName name="XRefPaste126Row" hidden="1">#REF!</definedName>
    <definedName name="XRefPaste127" hidden="1">'[13]P&amp;L'!#REF!</definedName>
    <definedName name="XRefPaste127Row" hidden="1">#REF!</definedName>
    <definedName name="XRefPaste138Row" hidden="1">#REF!</definedName>
    <definedName name="XRefPaste139" hidden="1">'[13]P&amp;L'!#REF!</definedName>
    <definedName name="XRefPaste139Row" hidden="1">#REF!</definedName>
    <definedName name="XRefPaste13Row" hidden="1">#REF!</definedName>
    <definedName name="XRefPaste14" hidden="1">'[13]NTA - Assets'!#REF!</definedName>
    <definedName name="XRefPaste140" hidden="1">'[13]NTA - P&amp;L'!#REF!</definedName>
    <definedName name="XRefPaste140Row" hidden="1">#REF!</definedName>
    <definedName name="XRefPaste141" hidden="1">'[13]NTA - P&amp;L'!#REF!</definedName>
    <definedName name="XRefPaste141Row" hidden="1">#REF!</definedName>
    <definedName name="XRefPaste142" hidden="1">'[13]NTA - P&amp;L'!#REF!</definedName>
    <definedName name="XRefPaste142Row" hidden="1">#REF!</definedName>
    <definedName name="XRefPaste143" hidden="1">'[13]NTA - P&amp;L'!#REF!</definedName>
    <definedName name="XRefPaste143Row" hidden="1">#REF!</definedName>
    <definedName name="XRefPaste144" hidden="1">'[13]P&amp;L'!#REF!</definedName>
    <definedName name="XRefPaste144Row" hidden="1">#REF!</definedName>
    <definedName name="XRefPaste145" hidden="1">'[13]BS '!#REF!</definedName>
    <definedName name="XRefPaste145Row" hidden="1">#REF!</definedName>
    <definedName name="XRefPaste146" hidden="1">'[13]NTA - P&amp;L'!#REF!</definedName>
    <definedName name="XRefPaste146Row" hidden="1">#REF!</definedName>
    <definedName name="XRefPaste147" hidden="1">'[13]NTA - P&amp;L'!#REF!</definedName>
    <definedName name="XRefPaste147Row" hidden="1">#REF!</definedName>
    <definedName name="XRefPaste148" hidden="1">'[13]NTA - P&amp;L'!#REF!</definedName>
    <definedName name="XRefPaste148Row" hidden="1">#REF!</definedName>
    <definedName name="XRefPaste14Row" hidden="1">#REF!</definedName>
    <definedName name="XRefPaste15" hidden="1">'[13]NTA - Assets'!#REF!</definedName>
    <definedName name="XRefPaste15Row" hidden="1">#REF!</definedName>
    <definedName name="XRefPaste16" hidden="1">'[13]NTA - Assets'!#REF!</definedName>
    <definedName name="XRefPaste16Row" hidden="1">#REF!</definedName>
    <definedName name="XRefPaste18" hidden="1">'[13]NTA - Assets'!#REF!</definedName>
    <definedName name="XRefPaste18Row" hidden="1">#REF!</definedName>
    <definedName name="XRefPaste19" hidden="1">'[13]BS '!#REF!</definedName>
    <definedName name="XRefPaste19Row" hidden="1">#REF!</definedName>
    <definedName name="XRefPaste1Row" hidden="1">#REF!</definedName>
    <definedName name="XRefPaste2" hidden="1">'[13]NTA - Assets'!#REF!</definedName>
    <definedName name="XRefPaste20" hidden="1">'[13]NTA - Assets'!#REF!</definedName>
    <definedName name="XRefPaste20Row" hidden="1">#REF!</definedName>
    <definedName name="XRefPaste21" hidden="1">'[13]BS '!#REF!</definedName>
    <definedName name="XRefPaste21Row" hidden="1">#REF!</definedName>
    <definedName name="XRefPaste22Row" hidden="1">#REF!</definedName>
    <definedName name="XRefPaste23" hidden="1">'[13]NTA - Assets'!#REF!</definedName>
    <definedName name="XRefPaste23Row" hidden="1">#REF!</definedName>
    <definedName name="XRefPaste24" hidden="1">'[13]NTA - Assets'!#REF!</definedName>
    <definedName name="XRefPaste24Row" hidden="1">#REF!</definedName>
    <definedName name="XRefPaste25" hidden="1">'[13]NTA - Assets'!#REF!</definedName>
    <definedName name="XRefPaste25Row" hidden="1">#REF!</definedName>
    <definedName name="XRefPaste26" hidden="1">'[13]NTA - Assets'!#REF!</definedName>
    <definedName name="XRefPaste26Row" hidden="1">#REF!</definedName>
    <definedName name="XRefPaste27" hidden="1">'[13]BS '!#REF!</definedName>
    <definedName name="XRefPaste27Row" hidden="1">#REF!</definedName>
    <definedName name="XRefPaste28" hidden="1">'[13]NTA - Assets'!#REF!</definedName>
    <definedName name="XRefPaste28Row" hidden="1">#REF!</definedName>
    <definedName name="XRefPaste29" hidden="1">'[13]BS '!#REF!</definedName>
    <definedName name="XRefPaste29Row" hidden="1">#REF!</definedName>
    <definedName name="XRefPaste2Row" hidden="1">#REF!</definedName>
    <definedName name="XRefPaste3" hidden="1">'[13]NTA - Assets'!#REF!</definedName>
    <definedName name="XRefPaste30" hidden="1">'[13]NTA - Assets'!#REF!</definedName>
    <definedName name="XRefPaste30Row" hidden="1">#REF!</definedName>
    <definedName name="XRefPaste31" hidden="1">'[13]NTA - Assets'!#REF!</definedName>
    <definedName name="XRefPaste31Row" hidden="1">#REF!</definedName>
    <definedName name="XRefPaste32" hidden="1">'[13]NTA - Assets'!#REF!</definedName>
    <definedName name="XRefPaste32Row" hidden="1">#REF!</definedName>
    <definedName name="XRefPaste33" hidden="1">'[13]NTA - Assets'!#REF!</definedName>
    <definedName name="XRefPaste33Row" hidden="1">#REF!</definedName>
    <definedName name="XRefPaste34" hidden="1">'[13]NTA - Assets'!#REF!</definedName>
    <definedName name="XRefPaste34Row" hidden="1">#REF!</definedName>
    <definedName name="XRefPaste35" hidden="1">'[13]BS '!#REF!</definedName>
    <definedName name="XRefPaste35Row" hidden="1">#REF!</definedName>
    <definedName name="XRefPaste36" hidden="1">'[13]NTA - Assets'!#REF!</definedName>
    <definedName name="XRefPaste36Row" hidden="1">#REF!</definedName>
    <definedName name="XRefPaste37" hidden="1">'[13]BS '!#REF!</definedName>
    <definedName name="XRefPaste37Row" hidden="1">#REF!</definedName>
    <definedName name="XRefPaste38" hidden="1">'[13]NTA - Assets'!#REF!</definedName>
    <definedName name="XRefPaste38Row" hidden="1">#REF!</definedName>
    <definedName name="XRefPaste39" hidden="1">'[13]BS '!#REF!</definedName>
    <definedName name="XRefPaste39Row" hidden="1">#REF!</definedName>
    <definedName name="XRefPaste3Row" hidden="1">#REF!</definedName>
    <definedName name="XRefPaste40" hidden="1">'[13]NTA - Assets'!#REF!</definedName>
    <definedName name="XRefPaste40Row" hidden="1">#REF!</definedName>
    <definedName name="XRefPaste41" hidden="1">'[13]BS '!#REF!</definedName>
    <definedName name="XRefPaste41Row" hidden="1">#REF!</definedName>
    <definedName name="XRefPaste4Row" hidden="1">#REF!</definedName>
    <definedName name="XRefPaste50" hidden="1">'[13]NTA - Assets'!#REF!</definedName>
    <definedName name="XRefPaste50Row" hidden="1">#REF!</definedName>
    <definedName name="XRefPaste51" hidden="1">'[13]BS '!#REF!</definedName>
    <definedName name="XRefPaste51Row" hidden="1">#REF!</definedName>
    <definedName name="XRefPaste52" hidden="1">'[13]NTA - Assets'!#REF!</definedName>
    <definedName name="XRefPaste52Row" hidden="1">#REF!</definedName>
    <definedName name="XRefPaste53" hidden="1">'[13]BS '!#REF!</definedName>
    <definedName name="XRefPaste53Row" hidden="1">#REF!</definedName>
    <definedName name="XRefPaste54" hidden="1">'[13]NTA - Assets'!#REF!</definedName>
    <definedName name="XRefPaste54Row" hidden="1">#REF!</definedName>
    <definedName name="XRefPaste55" hidden="1">'[13]NTA - Assets'!#REF!</definedName>
    <definedName name="XRefPaste55Row" hidden="1">#REF!</definedName>
    <definedName name="XRefPaste56" hidden="1">'[13]NTA - Assets'!#REF!</definedName>
    <definedName name="XRefPaste56Row" hidden="1">#REF!</definedName>
    <definedName name="XRefPaste57" hidden="1">'[13]NTA - Assets'!#REF!</definedName>
    <definedName name="XRefPaste57Row" hidden="1">#REF!</definedName>
    <definedName name="XRefPaste58" hidden="1">'[13]NTA - Assets'!#REF!</definedName>
    <definedName name="XRefPaste58Row" hidden="1">#REF!</definedName>
    <definedName name="XRefPaste59" hidden="1">'[13]NTA - Assets'!#REF!</definedName>
    <definedName name="XRefPaste59Row" hidden="1">#REF!</definedName>
    <definedName name="XRefPaste60" hidden="1">'[13]BS '!#REF!</definedName>
    <definedName name="XRefPaste60Row" hidden="1">#REF!</definedName>
    <definedName name="XRefPaste61" hidden="1">'[13]NTA - Assets'!#REF!</definedName>
    <definedName name="XRefPaste61Row" hidden="1">#REF!</definedName>
    <definedName name="XRefPaste62" hidden="1">'[13]BS '!#REF!</definedName>
    <definedName name="XRefPaste62Row" hidden="1">#REF!</definedName>
    <definedName name="XRefPaste63" hidden="1">'[13]NTA - Assets'!#REF!</definedName>
    <definedName name="XRefPaste63Row" hidden="1">#REF!</definedName>
    <definedName name="XRefPaste64" hidden="1">'[13]BS '!#REF!</definedName>
    <definedName name="XRefPaste64Row" hidden="1">#REF!</definedName>
    <definedName name="XRefPaste65" hidden="1">'[13]NTA - Assets'!#REF!</definedName>
    <definedName name="XRefPaste65Row" hidden="1">#REF!</definedName>
    <definedName name="XRefPaste66" hidden="1">'[13]BS '!#REF!</definedName>
    <definedName name="XRefPaste66Row" hidden="1">#REF!</definedName>
    <definedName name="XRefPaste67" hidden="1">'[13]NTA - Assets'!#REF!</definedName>
    <definedName name="XRefPaste67Row" hidden="1">#REF!</definedName>
    <definedName name="XRefPaste68" hidden="1">'[13]BS '!#REF!</definedName>
    <definedName name="XRefPaste68Row" hidden="1">#REF!</definedName>
    <definedName name="XRefPaste69" hidden="1">'[13]NTA - Assets'!#REF!</definedName>
    <definedName name="XRefPaste69Row" hidden="1">#REF!</definedName>
    <definedName name="XRefPaste70" hidden="1">'[13]BS '!#REF!</definedName>
    <definedName name="XRefPaste70Row" hidden="1">#REF!</definedName>
    <definedName name="XRefPaste71" hidden="1">'[13]NTA - Assets'!#REF!</definedName>
    <definedName name="XRefPaste71Row" hidden="1">#REF!</definedName>
    <definedName name="XRefPaste72" hidden="1">'[13]BS '!#REF!</definedName>
    <definedName name="XRefPaste72Row" hidden="1">#REF!</definedName>
    <definedName name="XRefPaste73" hidden="1">'[13]NTA - Assets'!#REF!</definedName>
    <definedName name="XRefPaste73Row" hidden="1">#REF!</definedName>
    <definedName name="XRefPaste74" hidden="1">'[13]BS '!#REF!</definedName>
    <definedName name="XRefPaste74Row" hidden="1">#REF!</definedName>
    <definedName name="XRefPaste75" hidden="1">'[13]NTA - Assets'!#REF!</definedName>
    <definedName name="XRefPaste75Row" hidden="1">#REF!</definedName>
    <definedName name="XRefPaste76" hidden="1">'[13]BS '!#REF!</definedName>
    <definedName name="XRefPaste76Row" hidden="1">#REF!</definedName>
    <definedName name="XRefPaste77" hidden="1">'[13]NTA - Assets'!#REF!</definedName>
    <definedName name="XRefPaste77Row" hidden="1">#REF!</definedName>
    <definedName name="XRefPaste78" hidden="1">'[13]NTA - Assets'!#REF!</definedName>
    <definedName name="XRefPaste78Row" hidden="1">#REF!</definedName>
    <definedName name="XRefPaste79" hidden="1">'[13]NTA - Assets'!#REF!</definedName>
    <definedName name="XRefPaste79Row" hidden="1">#REF!</definedName>
    <definedName name="XRefPaste80" hidden="1">'[13]BS '!#REF!</definedName>
    <definedName name="XRefPaste80Row" hidden="1">#REF!</definedName>
    <definedName name="XRefPaste81" hidden="1">'[13]NTA - Assets'!#REF!</definedName>
    <definedName name="XRefPaste81Row" hidden="1">#REF!</definedName>
    <definedName name="XRefPaste82" hidden="1">'[13]BS '!#REF!</definedName>
    <definedName name="XRefPaste82Row" hidden="1">#REF!</definedName>
    <definedName name="XRefPaste83" hidden="1">'[13]NTA - Assets'!#REF!</definedName>
    <definedName name="XRefPaste83Row" hidden="1">#REF!</definedName>
    <definedName name="XRefPaste84" hidden="1">'[13]BS '!#REF!</definedName>
    <definedName name="XRefPaste84Row" hidden="1">#REF!</definedName>
    <definedName name="XRefPaste85" hidden="1">'[13]NTA - Assets'!#REF!</definedName>
    <definedName name="XRefPaste85Row" hidden="1">#REF!</definedName>
    <definedName name="XRefPaste86" hidden="1">'[13]BS '!#REF!</definedName>
    <definedName name="XRefPaste86Row" hidden="1">#REF!</definedName>
    <definedName name="XRefPaste87" hidden="1">'[13]NTA - Liabilities, Equities'!#REF!</definedName>
    <definedName name="XRefPaste87Row" hidden="1">#REF!</definedName>
    <definedName name="XRefPaste88" hidden="1">'[13]BS '!#REF!</definedName>
    <definedName name="XRefPaste88Row" hidden="1">#REF!</definedName>
    <definedName name="XRefPaste89" hidden="1">'[13]NTA - Liabilities, Equities'!#REF!</definedName>
    <definedName name="XRefPaste89Row" hidden="1">#REF!</definedName>
    <definedName name="XRefPaste90" hidden="1">'[13]BS '!#REF!</definedName>
    <definedName name="XRefPaste90Row" hidden="1">#REF!</definedName>
    <definedName name="XRefPaste91Row" hidden="1">#REF!</definedName>
    <definedName name="XRefPaste92" hidden="1">'[13]BS '!#REF!</definedName>
    <definedName name="XRefPaste92Row" hidden="1">#REF!</definedName>
    <definedName name="XRefPaste93" hidden="1">'[13]NTA - Liabilities, Equities'!#REF!</definedName>
    <definedName name="XRefPaste93Row" hidden="1">#REF!</definedName>
    <definedName name="XRefPaste94Row" hidden="1">#REF!</definedName>
    <definedName name="XRefPaste95" hidden="1">'[13]NTA - Liabilities, Equities'!#REF!</definedName>
    <definedName name="XRefPaste95Row" hidden="1">#REF!</definedName>
    <definedName name="XRefPaste96" hidden="1">'[13]BS '!#REF!</definedName>
    <definedName name="XRefPaste96Row" hidden="1">#REF!</definedName>
    <definedName name="XRefPaste97" hidden="1">'[13]NTA - Liabilities, Equities'!#REF!</definedName>
    <definedName name="XRefPaste97Row" hidden="1">#REF!</definedName>
    <definedName name="XRefPaste98" hidden="1">'[13]BS '!#REF!</definedName>
    <definedName name="XRefPaste98Row" hidden="1">#REF!</definedName>
    <definedName name="XRefPaste99" hidden="1">'[13]NTA - Liabilities, Equities'!#REF!</definedName>
    <definedName name="XRefPaste99Row" hidden="1">#REF!</definedName>
    <definedName name="xsort2" localSheetId="0" hidden="1">#REF!</definedName>
    <definedName name="YUTRY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y" localSheetId="0" hidden="1">{#N/A,#N/A,FALSE,"COVER1.XLS ";#N/A,#N/A,FALSE,"RACT1.XLS";#N/A,#N/A,FALSE,"RACT2.XLS";#N/A,#N/A,FALSE,"ECCMP";#N/A,#N/A,FALSE,"WELDER.XLS"}</definedName>
    <definedName name="yy" hidden="1">{#N/A,#N/A,FALSE,"COVER1.XLS ";#N/A,#N/A,FALSE,"RACT1.XLS";#N/A,#N/A,FALSE,"RACT2.XLS";#N/A,#N/A,FALSE,"ECCMP";#N/A,#N/A,FALSE,"WELDER.XLS"}</definedName>
    <definedName name="z." localSheetId="0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zzzzz" localSheetId="0" hidden="1">{#N/A,#N/A,FALSE,"COVER1.XLS ";#N/A,#N/A,FALSE,"RACT1.XLS";#N/A,#N/A,FALSE,"RACT2.XLS";#N/A,#N/A,FALSE,"ECCMP";#N/A,#N/A,FALSE,"WELDER.XLS"}</definedName>
    <definedName name="zzzzzzzz" localSheetId="0" hidden="1">{#N/A,#N/A,FALSE,"COVER1.XLS ";#N/A,#N/A,FALSE,"RACT1.XLS";#N/A,#N/A,FALSE,"RACT2.XLS";#N/A,#N/A,FALSE,"ECCMP";#N/A,#N/A,FALSE,"WELDER.XLS"}</definedName>
    <definedName name="เ" localSheetId="0" hidden="1">{#N/A,#N/A,FALSE,"17MAY";#N/A,#N/A,FALSE,"24MAY"}</definedName>
    <definedName name="เ" hidden="1">{#N/A,#N/A,FALSE,"17MAY";#N/A,#N/A,FALSE,"24MAY"}</definedName>
    <definedName name="เงิน" hidden="1">#REF!</definedName>
    <definedName name="เงินเดือน" localSheetId="0" hidden="1">{"'Eng (page2)'!$A$1:$D$52"}</definedName>
    <definedName name="เงินเดือน" hidden="1">{"'Eng (page2)'!$A$1:$D$52"}</definedName>
    <definedName name="เด้" localSheetId="0" hidden="1">{#N/A,#N/A,TRUE,"SUM";#N/A,#N/A,TRUE,"EE";#N/A,#N/A,TRUE,"AC";#N/A,#N/A,TRUE,"SN"}</definedName>
    <definedName name="เด้" hidden="1">{#N/A,#N/A,TRUE,"SUM";#N/A,#N/A,TRUE,"EE";#N/A,#N/A,TRUE,"AC";#N/A,#N/A,TRUE,"SN"}</definedName>
    <definedName name="เดกหด" localSheetId="0" hidden="1">{#N/A,#N/A,FALSE,"COVER1.XLS ";#N/A,#N/A,FALSE,"RACT1.XLS";#N/A,#N/A,FALSE,"RACT2.XLS";#N/A,#N/A,FALSE,"ECCMP";#N/A,#N/A,FALSE,"WELDER.XLS"}</definedName>
    <definedName name="เป้าหมายQ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localSheetId="0" hidden="1">{#N/A,#N/A,FALSE,"COVER1.XLS ";#N/A,#N/A,FALSE,"RACT1.XLS";#N/A,#N/A,FALSE,"RACT2.XLS";#N/A,#N/A,FALSE,"ECCMP";#N/A,#N/A,FALSE,"WELDER.XLS"}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localSheetId="0" hidden="1">{#N/A,#N/A,FALSE,"COVER.XLS";#N/A,#N/A,FALSE,"RACT1.XLS";#N/A,#N/A,FALSE,"RACT2.XLS";#N/A,#N/A,FALSE,"ECCMP";#N/A,#N/A,FALSE,"WELDER.XLS"}</definedName>
    <definedName name="แก้" localSheetId="0" hidden="1">{#N/A,#N/A,TRUE,"Str.";#N/A,#N/A,TRUE,"Steel &amp; Roof";#N/A,#N/A,TRUE,"Arc.";#N/A,#N/A,TRUE,"Preliminary";#N/A,#N/A,TRUE,"Sum_Prelim"}</definedName>
    <definedName name="แก้" hidden="1">{#N/A,#N/A,TRUE,"Str.";#N/A,#N/A,TRUE,"Steel &amp; Roof";#N/A,#N/A,TRUE,"Arc.";#N/A,#N/A,TRUE,"Preliminary";#N/A,#N/A,TRUE,"Sum_Prelim"}</definedName>
    <definedName name="แผนผัง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localSheetId="0" hidden="1">{#N/A,#N/A,FALSE,"COVER1.XLS ";#N/A,#N/A,FALSE,"RACT1.XLS";#N/A,#N/A,FALSE,"RACT2.XLS";#N/A,#N/A,FALSE,"ECCMP";#N/A,#N/A,FALSE,"WELDER.XLS"}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ใบ" localSheetId="0" hidden="1">{"'SUMMATION'!$B$2:$I$2"}</definedName>
    <definedName name="ใบ" hidden="1">{"'SUMMATION'!$B$2:$I$2"}</definedName>
    <definedName name="ไก" localSheetId="0" hidden="1">{#N/A,#N/A,FALSE,"COVER.XLS";#N/A,#N/A,FALSE,"RACT1.XLS";#N/A,#N/A,FALSE,"RACT2.XLS";#N/A,#N/A,FALSE,"ECCMP";#N/A,#N/A,FALSE,"WELDER.XLS"}</definedName>
    <definedName name="ไม่เอา" localSheetId="0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localSheetId="0" hidden="1">{#N/A,#N/A,FALSE,"COVER1.XLS ";#N/A,#N/A,FALSE,"RACT1.XLS";#N/A,#N/A,FALSE,"RACT2.XLS";#N/A,#N/A,FALSE,"ECCMP";#N/A,#N/A,FALSE,"WELDER.XLS"}</definedName>
    <definedName name="กก" localSheetId="0" hidden="1">{#N/A,#N/A,FALSE,"COVER1.XLS ";#N/A,#N/A,FALSE,"RACT1.XLS";#N/A,#N/A,FALSE,"RACT2.XLS";#N/A,#N/A,FALSE,"ECCMP";#N/A,#N/A,FALSE,"WELDER.XLS"}</definedName>
    <definedName name="กด" localSheetId="0" hidden="1">{#N/A,#N/A,FALSE,"COVER1.XLS ";#N/A,#N/A,FALSE,"RACT1.XLS";#N/A,#N/A,FALSE,"RACT2.XLS";#N/A,#N/A,FALSE,"ECCMP";#N/A,#N/A,FALSE,"WELDER.XLS"}</definedName>
    <definedName name="กด" hidden="1">{#N/A,#N/A,FALSE,"COVER1.XLS ";#N/A,#N/A,FALSE,"RACT1.XLS";#N/A,#N/A,FALSE,"RACT2.XLS";#N/A,#N/A,FALSE,"ECCMP";#N/A,#N/A,FALSE,"WELDER.XLS"}</definedName>
    <definedName name="กดแล" localSheetId="0" hidden="1">#REF!</definedName>
    <definedName name="กล่อง" localSheetId="0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ห" localSheetId="0" hidden="1">{#N/A,#N/A,FALSE,"COVER1.XLS ";#N/A,#N/A,FALSE,"RACT1.XLS";#N/A,#N/A,FALSE,"RACT2.XLS";#N/A,#N/A,FALSE,"ECCMP";#N/A,#N/A,FALSE,"WELDER.XLS"}</definedName>
    <definedName name="กหก" localSheetId="0" hidden="1">{#N/A,#N/A,FALSE,"COVER.XLS";#N/A,#N/A,FALSE,"RACT1.XLS";#N/A,#N/A,FALSE,"RACT2.XLS";#N/A,#N/A,FALSE,"ECCMP";#N/A,#N/A,FALSE,"WELDER.XLS"}</definedName>
    <definedName name="ก่า" localSheetId="0" hidden="1">{#N/A,#N/A,FALSE,"COVER1.XLS 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localSheetId="0" hidden="1">{#N/A,#N/A,FALSE,"COVER.XLS";#N/A,#N/A,FALSE,"RACT1.XLS";#N/A,#N/A,FALSE,"RACT2.XLS";#N/A,#N/A,FALSE,"ECCMP";#N/A,#N/A,FALSE,"WELDER.XLS"}</definedName>
    <definedName name="ฃล" localSheetId="0" hidden="1">{#N/A,#N/A,FALSE,"COVER1.XLS ";#N/A,#N/A,FALSE,"RACT1.XLS";#N/A,#N/A,FALSE,"RACT2.XLS";#N/A,#N/A,FALSE,"ECCMP";#N/A,#N/A,FALSE,"WELDER.XLS"}</definedName>
    <definedName name="งง" localSheetId="0" hidden="1">#REF!</definedName>
    <definedName name="งาน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localSheetId="0" hidden="1">{#N/A,#N/A,FALSE,"COVER1.XLS ";#N/A,#N/A,FALSE,"RACT1.XLS";#N/A,#N/A,FALSE,"RACT2.XLS";#N/A,#N/A,FALSE,"ECCMP";#N/A,#N/A,FALSE,"WELDER.XLS"}</definedName>
    <definedName name="ช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localSheetId="0" hidden="1">{#N/A,#N/A,FALSE,"17MAY";#N/A,#N/A,FALSE,"24MAY"}</definedName>
    <definedName name="ฑ๊ฎฆโ?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" localSheetId="0" hidden="1">{#N/A,#N/A,FALSE,"COVER.XLS";#N/A,#N/A,FALSE,"RACT1.XLS";#N/A,#N/A,FALSE,"RACT2.XLS";#N/A,#N/A,FALSE,"ECCMP";#N/A,#N/A,FALSE,"WELDER.XLS"}</definedName>
    <definedName name="ด" hidden="1">{#N/A,#N/A,FALSE,"COVER.XLS";#N/A,#N/A,FALSE,"RACT1.XLS";#N/A,#N/A,FALSE,"RACT2.XLS";#N/A,#N/A,FALSE,"ECCMP";#N/A,#N/A,FALSE,"WELDER.XLS"}</definedName>
    <definedName name="ดะกะรารีรเ" localSheetId="0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ตต" localSheetId="0" hidden="1">{#N/A,#N/A,FALSE,"COVER.XLS";#N/A,#N/A,FALSE,"RACT1.XLS";#N/A,#N/A,FALSE,"RACT2.XLS";#N/A,#N/A,FALSE,"ECCMP";#N/A,#N/A,FALSE,"WELDER.XLS"}</definedName>
    <definedName name="ตตตตต" localSheetId="0" hidden="1">{#N/A,#N/A,FALSE,"COVER.XLS";#N/A,#N/A,FALSE,"RACT1.XLS";#N/A,#N/A,FALSE,"RACT2.XLS";#N/A,#N/A,FALSE,"ECCMP";#N/A,#N/A,FALSE,"WELDER.XLS"}</definedName>
    <definedName name="ททททท" localSheetId="0" hidden="1">{#N/A,#N/A,FALSE,"17MAY";#N/A,#N/A,FALSE,"24MAY"}</definedName>
    <definedName name="บบบบบบ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ก32" localSheetId="0" hidden="1">{"'SUMMATION'!$B$2:$I$2"}</definedName>
    <definedName name="ปก32" hidden="1">{"'SUMMATION'!$B$2:$I$2"}</definedName>
    <definedName name="ปปป" localSheetId="0" hidden="1">{#N/A,#N/A,FALSE,"COVER.XLS";#N/A,#N/A,FALSE,"RACT1.XLS";#N/A,#N/A,FALSE,"RACT2.XLS";#N/A,#N/A,FALSE,"ECCMP";#N/A,#N/A,FALSE,"WELDER.XLS"}</definedName>
    <definedName name="ประเมินกรรมการ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พ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พ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ฟฟ" localSheetId="0" hidden="1">{#N/A,#N/A,FALSE,"COVER.XLS";#N/A,#N/A,FALSE,"RACT1.XLS";#N/A,#N/A,FALSE,"RACT2.XLS";#N/A,#N/A,FALSE,"ECCMP";#N/A,#N/A,FALSE,"WELDER.XLS"}</definedName>
    <definedName name="ฟฟ" hidden="1">{#N/A,#N/A,FALSE,"COVER.XLS";#N/A,#N/A,FALSE,"RACT1.XLS";#N/A,#N/A,FALSE,"RACT2.XLS";#N/A,#N/A,FALSE,"ECCMP";#N/A,#N/A,FALSE,"WELDER.XLS"}</definedName>
    <definedName name="ยย" localSheetId="0" hidden="1">{#N/A,#N/A,FALSE,"COVER1.XLS ";#N/A,#N/A,FALSE,"RACT1.XLS";#N/A,#N/A,FALSE,"RACT2.XLS";#N/A,#N/A,FALSE,"ECCMP";#N/A,#N/A,FALSE,"WELDER.XLS"}</definedName>
    <definedName name="ยยย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ฤ" localSheetId="0" hidden="1">{"FB Assumptions",#N/A,FALSE,"Asu";"FB Cashflow 1",#N/A,FALSE,"F&amp;B";"FB Cashflow 2",#N/A,FALSE,"F&amp;B"}</definedName>
    <definedName name="ฤ" hidden="1">{"FB Assumptions",#N/A,FALSE,"Asu";"FB Cashflow 1",#N/A,FALSE,"F&amp;B";"FB Cashflow 2",#N/A,FALSE,"F&amp;B"}</definedName>
    <definedName name="ล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localSheetId="0" hidden="1">{#N/A,#N/A,FALSE,"17MAY";#N/A,#N/A,FALSE,"24MAY"}</definedName>
    <definedName name="ลลลลลลลลลล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localSheetId="0" hidden="1">{#N/A,#N/A,FALSE,"17MAY";#N/A,#N/A,FALSE,"24MAY"}</definedName>
    <definedName name="วนนส" localSheetId="0" hidden="1">{#N/A,#N/A,FALSE,"17MAY";#N/A,#N/A,FALSE,"24MAY"}</definedName>
    <definedName name="วส" localSheetId="0" hidden="1">#REF!</definedName>
    <definedName name="วสมน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localSheetId="0" hidden="1">{#N/A,#N/A,FALSE,"COVER1.XLS ";#N/A,#N/A,FALSE,"RACT1.XLS";#N/A,#N/A,FALSE,"RACT2.XLS";#N/A,#N/A,FALSE,"ECCMP";#N/A,#N/A,FALSE,"WELDER.XLS"}</definedName>
    <definedName name="วส้วียขี" hidden="1">{#N/A,#N/A,FALSE,"COVER1.XLS ";#N/A,#N/A,FALSE,"RACT1.XLS";#N/A,#N/A,FALSE,"RACT2.XLS";#N/A,#N/A,FALSE,"ECCMP";#N/A,#N/A,FALSE,"WELDER.XLS"}</definedName>
    <definedName name="ส" localSheetId="0" hidden="1">{#N/A,#N/A,FALSE,"COVER.XLS";#N/A,#N/A,FALSE,"RACT1.XLS";#N/A,#N/A,FALSE,"RACT2.XLS";#N/A,#N/A,FALSE,"ECCMP";#N/A,#N/A,FALSE,"WELDER.XLS"}</definedName>
    <definedName name="ส" hidden="1">{#N/A,#N/A,FALSE,"COVER.XLS";#N/A,#N/A,FALSE,"RACT1.XLS";#N/A,#N/A,FALSE,"RACT2.XLS";#N/A,#N/A,FALSE,"ECCMP";#N/A,#N/A,FALSE,"WELDER.XLS"}</definedName>
    <definedName name="สมสสน" localSheetId="0" hidden="1">{#N/A,#N/A,FALSE,"COVER.XLS";#N/A,#N/A,FALSE,"RACT1.XLS";#N/A,#N/A,FALSE,"RACT2.XLS";#N/A,#N/A,FALSE,"ECCMP";#N/A,#N/A,FALSE,"WELDER.XLS"}</definedName>
    <definedName name="ส่วนต่าง" hidden="1">[15]PL!#REF!</definedName>
    <definedName name="สส" localSheetId="0" hidden="1">{#N/A,#N/A,FALSE,"COVER1.XLS ";#N/A,#N/A,FALSE,"RACT1.XLS";#N/A,#N/A,FALSE,"RACT2.XLS";#N/A,#N/A,FALSE,"ECCMP";#N/A,#N/A,FALSE,"WELDER.XLS"}</definedName>
    <definedName name="สสส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localSheetId="0" hidden="1">#REF!</definedName>
    <definedName name="หไ" localSheetId="0" hidden="1">{#N/A,#N/A,FALSE,"COVER1.XLS ";#N/A,#N/A,FALSE,"RACT1.XLS";#N/A,#N/A,FALSE,"RACT2.XLS";#N/A,#N/A,FALSE,"ECCMP";#N/A,#N/A,FALSE,"WELDER.XLS"}</definedName>
    <definedName name="หกห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localSheetId="0" hidden="1">{#N/A,#N/A,FALSE,"COVER.XLS";#N/A,#N/A,FALSE,"RACT1.XLS";#N/A,#N/A,FALSE,"RACT2.XLS";#N/A,#N/A,FALSE,"ECCMP";#N/A,#N/A,FALSE,"WELDER.XLS"}</definedName>
    <definedName name="หนึ่ง" hidden="1">{#N/A,#N/A,FALSE,"COVER.XLS";#N/A,#N/A,FALSE,"RACT1.XLS";#N/A,#N/A,FALSE,"RACT2.XLS";#N/A,#N/A,FALSE,"ECCMP";#N/A,#N/A,FALSE,"WELDER.XLS"}</definedName>
    <definedName name="หห" localSheetId="0" hidden="1">{#N/A,#N/A,FALSE,"17MAY";#N/A,#N/A,FALSE,"24MAY"}</definedName>
    <definedName name="หหหห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ฟไ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localSheetId="0" hidden="1">#REF!</definedName>
    <definedName name="伊隆n." localSheetId="0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78" roundtripDataSignature="AMtx7mjvHYr8vIIGqw+d7+NN8DDYGXQDuQ=="/>
    </ext>
  </extLst>
</workbook>
</file>

<file path=xl/calcChain.xml><?xml version="1.0" encoding="utf-8"?>
<calcChain xmlns="http://schemas.openxmlformats.org/spreadsheetml/2006/main">
  <c r="L58" i="3" l="1"/>
  <c r="L56" i="3"/>
  <c r="J58" i="3"/>
  <c r="J56" i="3"/>
  <c r="H58" i="3"/>
  <c r="H56" i="3"/>
  <c r="F58" i="3"/>
  <c r="F56" i="3"/>
  <c r="L57" i="2"/>
  <c r="L55" i="2"/>
  <c r="J57" i="2"/>
  <c r="J55" i="2"/>
  <c r="H57" i="2"/>
  <c r="H55" i="2"/>
  <c r="F57" i="2"/>
  <c r="F55" i="2"/>
  <c r="J36" i="6" l="1"/>
  <c r="F36" i="6"/>
  <c r="N79" i="8"/>
  <c r="P79" i="8"/>
  <c r="J79" i="8"/>
  <c r="N26" i="8"/>
  <c r="N36" i="4"/>
  <c r="N25" i="4"/>
  <c r="R34" i="4" l="1"/>
  <c r="T29" i="4" l="1"/>
  <c r="T30" i="4"/>
  <c r="T31" i="4"/>
  <c r="T32" i="4"/>
  <c r="T34" i="4"/>
  <c r="T28" i="4"/>
  <c r="F86" i="6"/>
  <c r="H86" i="6"/>
  <c r="L86" i="6"/>
  <c r="J86" i="6"/>
  <c r="H97" i="6" l="1"/>
  <c r="J97" i="6"/>
  <c r="L97" i="6"/>
  <c r="J40" i="6"/>
  <c r="M22" i="5"/>
  <c r="K22" i="5"/>
  <c r="I22" i="5"/>
  <c r="G22" i="5"/>
  <c r="E22" i="5"/>
  <c r="O20" i="5"/>
  <c r="O19" i="5"/>
  <c r="O18" i="5"/>
  <c r="O17" i="5"/>
  <c r="O16" i="5"/>
  <c r="O13" i="5"/>
  <c r="A64" i="2"/>
  <c r="A66" i="3" s="1"/>
  <c r="A42" i="4" s="1"/>
  <c r="A38" i="5" s="1"/>
  <c r="A60" i="6" s="1"/>
  <c r="V25" i="4"/>
  <c r="R25" i="4"/>
  <c r="P25" i="4"/>
  <c r="L25" i="4"/>
  <c r="J25" i="4"/>
  <c r="H25" i="4"/>
  <c r="F25" i="4"/>
  <c r="T23" i="4"/>
  <c r="X23" i="4" s="1"/>
  <c r="T22" i="4"/>
  <c r="X22" i="4" s="1"/>
  <c r="T21" i="4"/>
  <c r="X21" i="4" s="1"/>
  <c r="T20" i="4"/>
  <c r="X20" i="4" s="1"/>
  <c r="T19" i="4"/>
  <c r="X19" i="4" s="1"/>
  <c r="T16" i="4"/>
  <c r="H17" i="3"/>
  <c r="H27" i="3" s="1"/>
  <c r="H35" i="3" s="1"/>
  <c r="J17" i="3"/>
  <c r="L17" i="3"/>
  <c r="L27" i="3" s="1"/>
  <c r="L35" i="3" s="1"/>
  <c r="L38" i="3" s="1"/>
  <c r="L41" i="3" s="1"/>
  <c r="H25" i="3"/>
  <c r="J25" i="3"/>
  <c r="L25" i="3"/>
  <c r="H47" i="3"/>
  <c r="J47" i="3"/>
  <c r="L47" i="3"/>
  <c r="H53" i="3"/>
  <c r="J53" i="3"/>
  <c r="L53" i="3"/>
  <c r="H17" i="2"/>
  <c r="J17" i="2"/>
  <c r="L17" i="2"/>
  <c r="H25" i="2"/>
  <c r="J25" i="2"/>
  <c r="L25" i="2"/>
  <c r="H46" i="2"/>
  <c r="J46" i="2"/>
  <c r="L46" i="2"/>
  <c r="H52" i="2"/>
  <c r="J52" i="2"/>
  <c r="L52" i="2"/>
  <c r="A156" i="8"/>
  <c r="P142" i="8"/>
  <c r="P145" i="8" s="1"/>
  <c r="N142" i="8"/>
  <c r="N145" i="8" s="1"/>
  <c r="L142" i="8"/>
  <c r="L145" i="8" s="1"/>
  <c r="J142" i="8"/>
  <c r="J145" i="8" s="1"/>
  <c r="A105" i="8"/>
  <c r="P91" i="8"/>
  <c r="N91" i="8"/>
  <c r="L91" i="8"/>
  <c r="J91" i="8"/>
  <c r="L79" i="8"/>
  <c r="A55" i="8"/>
  <c r="A107" i="8" s="1"/>
  <c r="A53" i="8"/>
  <c r="P40" i="8"/>
  <c r="N40" i="8"/>
  <c r="L40" i="8"/>
  <c r="J40" i="8"/>
  <c r="P26" i="8"/>
  <c r="L26" i="8"/>
  <c r="J26" i="8"/>
  <c r="H27" i="2" l="1"/>
  <c r="H34" i="2" s="1"/>
  <c r="H37" i="2" s="1"/>
  <c r="H40" i="2" s="1"/>
  <c r="J27" i="2"/>
  <c r="J34" i="2" s="1"/>
  <c r="J37" i="2" s="1"/>
  <c r="J40" i="2" s="1"/>
  <c r="N42" i="8"/>
  <c r="P93" i="8"/>
  <c r="P147" i="8" s="1"/>
  <c r="L27" i="2"/>
  <c r="L34" i="2" s="1"/>
  <c r="L37" i="2" s="1"/>
  <c r="L40" i="2" s="1"/>
  <c r="L42" i="8"/>
  <c r="L93" i="8"/>
  <c r="L147" i="8" s="1"/>
  <c r="P42" i="8"/>
  <c r="H38" i="3"/>
  <c r="H41" i="3" s="1"/>
  <c r="H12" i="6"/>
  <c r="H36" i="6" s="1"/>
  <c r="H40" i="6" s="1"/>
  <c r="L12" i="6"/>
  <c r="L36" i="6" s="1"/>
  <c r="L40" i="6" s="1"/>
  <c r="J27" i="3"/>
  <c r="J35" i="3" s="1"/>
  <c r="J38" i="3" s="1"/>
  <c r="J41" i="3" s="1"/>
  <c r="O22" i="5"/>
  <c r="T25" i="4"/>
  <c r="X25" i="4" s="1"/>
  <c r="X16" i="4"/>
  <c r="N93" i="8"/>
  <c r="N147" i="8" s="1"/>
  <c r="J93" i="8"/>
  <c r="J147" i="8" s="1"/>
  <c r="J42" i="8"/>
  <c r="F52" i="2" l="1"/>
  <c r="O29" i="5" l="1"/>
  <c r="O28" i="5"/>
  <c r="O27" i="5"/>
  <c r="X31" i="4" l="1"/>
  <c r="X32" i="4" l="1"/>
  <c r="H54" i="6"/>
  <c r="H88" i="6" s="1"/>
  <c r="H91" i="6" s="1"/>
  <c r="L54" i="6"/>
  <c r="L88" i="6" s="1"/>
  <c r="L91" i="6" s="1"/>
  <c r="I31" i="5"/>
  <c r="J36" i="4"/>
  <c r="X34" i="4" l="1"/>
  <c r="F97" i="6" l="1"/>
  <c r="J54" i="6"/>
  <c r="F54" i="6"/>
  <c r="K31" i="5"/>
  <c r="G31" i="5"/>
  <c r="E31" i="5"/>
  <c r="O24" i="5"/>
  <c r="P36" i="4"/>
  <c r="L36" i="4"/>
  <c r="H36" i="4"/>
  <c r="F36" i="4"/>
  <c r="V36" i="4"/>
  <c r="R36" i="4"/>
  <c r="A3" i="4"/>
  <c r="A3" i="5" s="1"/>
  <c r="A3" i="6" s="1"/>
  <c r="A63" i="6" s="1"/>
  <c r="F53" i="3"/>
  <c r="F47" i="3"/>
  <c r="F25" i="3"/>
  <c r="F17" i="3"/>
  <c r="F46" i="2"/>
  <c r="F25" i="2"/>
  <c r="F17" i="2"/>
  <c r="A114" i="6"/>
  <c r="F27" i="2" l="1"/>
  <c r="J88" i="6"/>
  <c r="J91" i="6" s="1"/>
  <c r="F27" i="3"/>
  <c r="M31" i="5"/>
  <c r="X28" i="4"/>
  <c r="O31" i="5" l="1"/>
  <c r="F35" i="3"/>
  <c r="F34" i="2"/>
  <c r="T36" i="4"/>
  <c r="F37" i="2" l="1"/>
  <c r="F38" i="3"/>
  <c r="F41" i="3" s="1"/>
  <c r="X36" i="4"/>
  <c r="F40" i="6" l="1"/>
  <c r="F88" i="6" s="1"/>
  <c r="F40" i="2"/>
  <c r="F91" i="6" l="1"/>
</calcChain>
</file>

<file path=xl/sharedStrings.xml><?xml version="1.0" encoding="utf-8"?>
<sst xmlns="http://schemas.openxmlformats.org/spreadsheetml/2006/main" count="454" uniqueCount="233">
  <si>
    <t xml:space="preserve">PROEN Corp Public Company Limited </t>
  </si>
  <si>
    <t>Statement of Financial Position</t>
  </si>
  <si>
    <t>As at 30 June 2024</t>
  </si>
  <si>
    <t xml:space="preserve">Consolidated </t>
  </si>
  <si>
    <t xml:space="preserve">Separate </t>
  </si>
  <si>
    <t>financial information</t>
  </si>
  <si>
    <t>(Unaudited)</t>
  </si>
  <si>
    <t>(Audited)</t>
  </si>
  <si>
    <t>30 June</t>
  </si>
  <si>
    <t>31 December</t>
  </si>
  <si>
    <t>2024</t>
  </si>
  <si>
    <t>2023</t>
  </si>
  <si>
    <t>Notes</t>
  </si>
  <si>
    <t>Baht</t>
  </si>
  <si>
    <t>Assets</t>
  </si>
  <si>
    <t>Current assets</t>
  </si>
  <si>
    <t>Cash and cash equivalents</t>
  </si>
  <si>
    <t>Trade and other current receivables</t>
  </si>
  <si>
    <t>Current contract assets</t>
  </si>
  <si>
    <t>Inventories</t>
  </si>
  <si>
    <t xml:space="preserve">Short-term loans to subsidiary </t>
  </si>
  <si>
    <t>Short-term loans to associates</t>
  </si>
  <si>
    <t>Financial assets measured at amortised cost</t>
  </si>
  <si>
    <t>Other current assets</t>
  </si>
  <si>
    <t>Total current assets</t>
  </si>
  <si>
    <t>Non-current assets</t>
  </si>
  <si>
    <t>Restricted bank deposits</t>
  </si>
  <si>
    <t>Investment in subsidiaries</t>
  </si>
  <si>
    <t xml:space="preserve">Financial assets measured at fair value </t>
  </si>
  <si>
    <t>through other comprehensive income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</si>
  <si>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</si>
  <si>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</si>
  <si>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</si>
  <si>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</si>
  <si>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</si>
  <si>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</si>
  <si>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</si>
  <si>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</si>
  <si>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form part of this interim financial information.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</si>
  <si>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</si>
  <si>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</si>
  <si>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</si>
  <si>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</si>
  <si>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</si>
  <si>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current payables </t>
  </si>
  <si>
    <t xml:space="preserve">Current portion of long-term borrowings </t>
  </si>
  <si>
    <t>from financial institutions</t>
  </si>
  <si>
    <t>Current portion of lease liabilities</t>
  </si>
  <si>
    <t>Current portion of debenture</t>
  </si>
  <si>
    <t>Accrued income tax</t>
  </si>
  <si>
    <t>Other current liabilities</t>
  </si>
  <si>
    <t>Total current liabilities</t>
  </si>
  <si>
    <t>Non-current liabilities</t>
  </si>
  <si>
    <t>Advance received for services</t>
  </si>
  <si>
    <t xml:space="preserve">Long-term borrowings </t>
  </si>
  <si>
    <t>from financial institution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</si>
  <si>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</si>
  <si>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</si>
  <si>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</si>
  <si>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</si>
  <si>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</si>
  <si>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</si>
  <si>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</si>
  <si>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</si>
  <si>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</si>
  <si>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865,796,902 shares</t>
  </si>
  <si>
    <t xml:space="preserve">of par Baht 0.5 each </t>
  </si>
  <si>
    <t xml:space="preserve">(31 December 2023: </t>
  </si>
  <si>
    <t xml:space="preserve">Ordinary share 474,000,000 shares </t>
  </si>
  <si>
    <t>of par Baht 0.5 each)</t>
  </si>
  <si>
    <t>Issued and paid-up share capital</t>
  </si>
  <si>
    <t>Ordinary share 346,318,761 shares</t>
  </si>
  <si>
    <t xml:space="preserve">of paid-up at Baht 0.5 each </t>
  </si>
  <si>
    <t xml:space="preserve">Ordinary share 346,317,500 shares </t>
  </si>
  <si>
    <t xml:space="preserve">Share premium  </t>
  </si>
  <si>
    <t xml:space="preserve">Share surplus from business </t>
  </si>
  <si>
    <t>combination under common control</t>
  </si>
  <si>
    <t>Change in parent's ownership interest</t>
  </si>
  <si>
    <t>in subsidiaries</t>
  </si>
  <si>
    <t>Retained earnings</t>
  </si>
  <si>
    <t>Appropriated - legal reserve</t>
  </si>
  <si>
    <t>Unappropriated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</si>
  <si>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</si>
  <si>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</si>
  <si>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</si>
  <si>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</si>
  <si>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</si>
  <si>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30 June 2024</t>
  </si>
  <si>
    <t>Consolidated</t>
  </si>
  <si>
    <t>Separate</t>
  </si>
  <si>
    <t>Note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</si>
  <si>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</si>
  <si>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</si>
  <si>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</si>
  <si>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</si>
  <si>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</si>
  <si>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</si>
  <si>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</si>
  <si>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</si>
  <si>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</si>
  <si>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</si>
  <si>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</si>
  <si>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</si>
  <si>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Selling expenses</t>
  </si>
  <si>
    <t>Administrative expenses</t>
  </si>
  <si>
    <t xml:space="preserve">Finance costs </t>
  </si>
  <si>
    <t>Share of loss of associate</t>
  </si>
  <si>
    <t>(Loss) Profit before income tax expense</t>
  </si>
  <si>
    <t>Income tax income (expense)</t>
  </si>
  <si>
    <t>(Loss) Profit for the period</t>
  </si>
  <si>
    <t>Other comprehensive income</t>
  </si>
  <si>
    <t>Total comprehensive income (loss) for the period</t>
  </si>
  <si>
    <t>Profit attributable to:</t>
  </si>
  <si>
    <t>Owners of the parent</t>
  </si>
  <si>
    <t>Total comprehensive income (loss) attributable to:</t>
  </si>
  <si>
    <t>Earnings per share</t>
  </si>
  <si>
    <t>Basic earnings per share</t>
  </si>
  <si>
    <t>Diluted earnings per share</t>
  </si>
  <si>
    <t>For the six-month period ended 30 June 2024</t>
  </si>
  <si>
    <t>Gain (loss) change in contract condition of debenture</t>
  </si>
  <si>
    <t>(Loss) Profit attributable to:</t>
  </si>
  <si>
    <t>(Loss) Earnings per share</t>
  </si>
  <si>
    <t xml:space="preserve">Statement of Changes in Equity  (Unaudited) </t>
  </si>
  <si>
    <t>Consolidated financial information</t>
  </si>
  <si>
    <t>Attributable to owners of the parent</t>
  </si>
  <si>
    <t xml:space="preserve"> </t>
  </si>
  <si>
    <t>Advance</t>
  </si>
  <si>
    <t xml:space="preserve"> Share surplus</t>
  </si>
  <si>
    <t>Issued and</t>
  </si>
  <si>
    <t>received from</t>
  </si>
  <si>
    <t>from business</t>
  </si>
  <si>
    <t>Change in</t>
  </si>
  <si>
    <t>Non-</t>
  </si>
  <si>
    <t>paid-up share</t>
  </si>
  <si>
    <t>Share</t>
  </si>
  <si>
    <t>share subscription</t>
  </si>
  <si>
    <t>combination under</t>
  </si>
  <si>
    <t>parent's ownership</t>
  </si>
  <si>
    <t>Appropriated</t>
  </si>
  <si>
    <t>Total owner</t>
  </si>
  <si>
    <t>controlling</t>
  </si>
  <si>
    <t>capital</t>
  </si>
  <si>
    <t>premium</t>
  </si>
  <si>
    <t xml:space="preserve"> premium</t>
  </si>
  <si>
    <t>common control</t>
  </si>
  <si>
    <t>interest subsidiaries</t>
  </si>
  <si>
    <t>- legal reserve</t>
  </si>
  <si>
    <t>of the parent</t>
  </si>
  <si>
    <t>interests</t>
  </si>
  <si>
    <t>Opening balance at 1 January 2023</t>
  </si>
  <si>
    <t>Change in equity for the period</t>
  </si>
  <si>
    <t>Share increase</t>
  </si>
  <si>
    <t>Advance received from share subscription</t>
  </si>
  <si>
    <t>Dividends payment</t>
  </si>
  <si>
    <t>Legal reserve</t>
  </si>
  <si>
    <t>Total comprehensive income for the period</t>
  </si>
  <si>
    <t>Closing balance at 30 June 2023</t>
  </si>
  <si>
    <t>Opening balance at 1 January 2024</t>
  </si>
  <si>
    <t>Total comprehensive income (loss)</t>
  </si>
  <si>
    <t>for the period</t>
  </si>
  <si>
    <t>Closing balance at 30 June 2024</t>
  </si>
  <si>
    <t xml:space="preserve">                                                              Director  ___________________________                        Director  ___________________________</t>
  </si>
  <si>
    <r>
      <t>Statement of Changes in Equity  (Unaudited)</t>
    </r>
    <r>
      <rPr>
        <sz val="9"/>
        <color theme="1"/>
        <rFont val="Arial"/>
        <family val="2"/>
      </rPr>
      <t xml:space="preserve"> (Cont'd)</t>
    </r>
  </si>
  <si>
    <t>Separate financial information</t>
  </si>
  <si>
    <t xml:space="preserve"> paid-up</t>
  </si>
  <si>
    <t>Appropriated -</t>
  </si>
  <si>
    <t>Total</t>
  </si>
  <si>
    <t>share capital</t>
  </si>
  <si>
    <t>legal reserve</t>
  </si>
  <si>
    <t>equity</t>
  </si>
  <si>
    <t>Changes in equity for period</t>
  </si>
  <si>
    <t>Statement of Cash Flows (Unaudited)</t>
  </si>
  <si>
    <t>Cash flows from operating activities</t>
  </si>
  <si>
    <t>(Loss) Profit before income tax</t>
  </si>
  <si>
    <t>Adjustments for:</t>
  </si>
  <si>
    <t>Depreciation expense</t>
  </si>
  <si>
    <t>Amortisation of intangible assets</t>
  </si>
  <si>
    <t>Amortisation of right-of-use assets</t>
  </si>
  <si>
    <t xml:space="preserve">Expected credit loss on receivables (Reversal) </t>
  </si>
  <si>
    <t xml:space="preserve">Allowance for diminution in value of inventories (Reversal) </t>
  </si>
  <si>
    <t>Loss from change in contract condition of debenture</t>
  </si>
  <si>
    <t>Losses from decrease in digital assets</t>
  </si>
  <si>
    <t>Share of loss of associates</t>
  </si>
  <si>
    <t>Interest income</t>
  </si>
  <si>
    <t>Interest expense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</si>
  <si>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</si>
  <si>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</si>
  <si>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</si>
  <si>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</si>
  <si>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</si>
  <si>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</si>
  <si>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</si>
  <si>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</si>
  <si>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>- Advance received for services</t>
  </si>
  <si>
    <t>Cash used in operations</t>
  </si>
  <si>
    <t>Less</t>
  </si>
  <si>
    <t>Interest paid</t>
  </si>
  <si>
    <t>Income tax paid</t>
  </si>
  <si>
    <t xml:space="preserve">            </t>
  </si>
  <si>
    <t>Net cash generated from (used in) operating activities</t>
  </si>
  <si>
    <t>Cash flows from investing activities</t>
  </si>
  <si>
    <t>Purchase of property, plant and equipment</t>
  </si>
  <si>
    <t>Payments for borrowing cost of property, plant and equipment</t>
  </si>
  <si>
    <t>Purchase of intangible assets</t>
  </si>
  <si>
    <t>Purchase of right-of-use asset</t>
  </si>
  <si>
    <t>Increase in restricted bank deposit</t>
  </si>
  <si>
    <t>Investments in subsidiary</t>
  </si>
  <si>
    <t>Investments in associate</t>
  </si>
  <si>
    <t>Loans made to related parties</t>
  </si>
  <si>
    <t>Loans repayment received from related parties</t>
  </si>
  <si>
    <t>Interest received</t>
  </si>
  <si>
    <t>Net cash used in investing activities</t>
  </si>
  <si>
    <r>
      <t xml:space="preserve">Statement of Cash Flows (Unaudited) </t>
    </r>
    <r>
      <rPr>
        <sz val="9"/>
        <color theme="1"/>
        <rFont val="Arial"/>
        <family val="2"/>
      </rPr>
      <t>(Cont’d)</t>
    </r>
  </si>
  <si>
    <t>Cash flows from financing activities</t>
  </si>
  <si>
    <t>Proceeds from exercise of warrants</t>
  </si>
  <si>
    <t xml:space="preserve">Short-term borrowings from financial institution </t>
  </si>
  <si>
    <t xml:space="preserve">Repayments of short-term borrowings </t>
  </si>
  <si>
    <t>Long-term borrowings from financial institution</t>
  </si>
  <si>
    <t>Repayments of long-term borrowings</t>
  </si>
  <si>
    <t xml:space="preserve">Payment for transaction costs directly </t>
  </si>
  <si>
    <t>attributable to the issue of debentures</t>
  </si>
  <si>
    <t>Repayment of debentures</t>
  </si>
  <si>
    <t>Repayments of lease liabilities</t>
  </si>
  <si>
    <t>Net cash (used in) generated from financing activities</t>
  </si>
  <si>
    <t>Net (decrease) increase in 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</si>
  <si>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</si>
  <si>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</si>
  <si>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</si>
  <si>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</si>
  <si>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>Payable arising from right-of-use under lease</t>
  </si>
  <si>
    <t>Payable arising from construction and equipment</t>
  </si>
  <si>
    <t>Payable arising from investment in financial assets</t>
  </si>
  <si>
    <t>measured at fair value through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</si>
</sst>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#,##0;\(#,##0\);&quot;-&quot;"/>
    <numFmt numFmtId="166" formatCode="#,##0;\(#,##0\)"/>
    <numFmt numFmtId="167" formatCode="[$-F800]dddd\,\ mmmm\ dd\,\ yyyy"/>
    <numFmt numFmtId="168" formatCode="#,##0;[Red]\(#,##0\)"/>
    <numFmt numFmtId="169" formatCode="_(* #,##0_);_(* \(#,##0\);_(* &quot;-&quot;??_);_(@_)"/>
    <numFmt numFmtId="170" formatCode="#,##0.00;\(#,##0.00\);&quot;-&quot;"/>
    <numFmt numFmtId="171" formatCode="_-* #,##0.00000_-;\-* #,##0.00000_-;_-* &quot;-&quot;??_-;_-@"/>
    <numFmt numFmtId="172" formatCode="#,##0;\(#,##0\);&quot;-&quot;;@"/>
    <numFmt numFmtId="173" formatCode="#,##0.00;\(#,##0.00\);&quot;-&quot;;@"/>
  </numFmts>
  <fonts count="13">
    <font>
      <sz val="14"/>
      <color rgb="FF000000"/>
      <name val="Cordia New"/>
      <scheme val="minor"/>
    </font>
    <font>
      <sz val="11"/>
      <color theme="1"/>
      <name val="Cordia Ne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u/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4"/>
      <name val="Cordia New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Times New Roman"/>
      <family val="1"/>
      <charset val="222"/>
    </font>
    <font>
      <sz val="14"/>
      <color rgb="FF000000"/>
      <name val="Cordia Ne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  <fill>
      <patternFill patternType="solid">
        <fgColor rgb="FFFAFAFA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0" fontId="8" fillId="0" borderId="1"/>
    <xf numFmtId="0" fontId="8" fillId="0" borderId="1"/>
    <xf numFmtId="0" fontId="10" fillId="0" borderId="1"/>
    <xf numFmtId="37" fontId="11" fillId="0" borderId="1"/>
    <xf numFmtId="0" fontId="10" fillId="0" borderId="1"/>
    <xf numFmtId="0" fontId="8" fillId="0" borderId="1"/>
    <xf numFmtId="0" fontId="8" fillId="0" borderId="1"/>
    <xf numFmtId="0" fontId="8" fillId="0" borderId="1"/>
    <xf numFmtId="0" fontId="8" fillId="0" borderId="1"/>
    <xf numFmtId="43" fontId="8" fillId="0" borderId="1" applyFont="0" applyFill="0" applyBorder="0" applyAlignment="0" applyProtection="0"/>
    <xf numFmtId="0" fontId="1" fillId="0" borderId="1"/>
    <xf numFmtId="164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4" fontId="12" fillId="0" borderId="1" applyFont="0" applyFill="0" applyBorder="0" applyAlignment="0" applyProtection="0"/>
    <xf numFmtId="0" fontId="8" fillId="0" borderId="1"/>
  </cellStyleXfs>
  <cellXfs count="255">
    <xf numFmtId="0" fontId="0" fillId="0" borderId="0" xfId="0" applyFont="1" applyAlignme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0" borderId="0" xfId="0" quotePrefix="1" applyNumberFormat="1" applyFont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3" fillId="2" borderId="3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center" vertical="center"/>
    </xf>
    <xf numFmtId="165" fontId="3" fillId="2" borderId="1" xfId="0" applyNumberFormat="1" applyFont="1" applyFill="1" applyBorder="1" applyAlignment="1">
      <alignment vertical="center"/>
    </xf>
    <xf numFmtId="37" fontId="3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169" fontId="3" fillId="0" borderId="0" xfId="0" applyNumberFormat="1" applyFont="1" applyAlignment="1">
      <alignment vertical="center"/>
    </xf>
    <xf numFmtId="168" fontId="3" fillId="2" borderId="1" xfId="0" applyNumberFormat="1" applyFont="1" applyFill="1" applyBorder="1" applyAlignment="1">
      <alignment vertical="center"/>
    </xf>
    <xf numFmtId="168" fontId="3" fillId="2" borderId="2" xfId="0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 applyAlignment="1">
      <alignment horizontal="right" vertical="center"/>
    </xf>
    <xf numFmtId="37" fontId="2" fillId="0" borderId="0" xfId="0" applyNumberFormat="1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170" fontId="3" fillId="0" borderId="0" xfId="0" applyNumberFormat="1" applyFont="1" applyAlignment="1">
      <alignment horizontal="right" vertical="center"/>
    </xf>
    <xf numFmtId="170" fontId="3" fillId="0" borderId="0" xfId="0" applyNumberFormat="1" applyFont="1" applyAlignment="1">
      <alignment vertical="center"/>
    </xf>
    <xf numFmtId="0" fontId="9" fillId="0" borderId="1" xfId="2" applyFont="1" applyAlignment="1">
      <alignment vertical="center"/>
    </xf>
    <xf numFmtId="172" fontId="9" fillId="0" borderId="1" xfId="2" applyNumberFormat="1" applyFont="1" applyAlignment="1">
      <alignment horizontal="right" vertical="center"/>
    </xf>
    <xf numFmtId="0" fontId="9" fillId="0" borderId="6" xfId="2" applyFont="1" applyBorder="1" applyAlignment="1">
      <alignment vertical="center"/>
    </xf>
    <xf numFmtId="172" fontId="9" fillId="0" borderId="6" xfId="2" applyNumberFormat="1" applyFont="1" applyBorder="1" applyAlignment="1">
      <alignment horizontal="right" vertical="center"/>
    </xf>
    <xf numFmtId="172" fontId="9" fillId="0" borderId="1" xfId="2" applyNumberFormat="1" applyFont="1" applyAlignment="1">
      <alignment vertical="center"/>
    </xf>
    <xf numFmtId="0" fontId="9" fillId="0" borderId="1" xfId="2" applyFont="1" applyAlignment="1">
      <alignment horizontal="right" vertical="center"/>
    </xf>
    <xf numFmtId="172" fontId="9" fillId="0" borderId="1" xfId="3" quotePrefix="1" applyNumberFormat="1" applyFont="1" applyAlignment="1">
      <alignment horizontal="right" vertical="center"/>
    </xf>
    <xf numFmtId="0" fontId="9" fillId="0" borderId="1" xfId="3" applyFont="1" applyAlignment="1">
      <alignment horizontal="right" vertical="center"/>
    </xf>
    <xf numFmtId="0" fontId="9" fillId="0" borderId="6" xfId="3" applyFont="1" applyBorder="1" applyAlignment="1">
      <alignment horizontal="center" vertical="center"/>
    </xf>
    <xf numFmtId="0" fontId="9" fillId="0" borderId="6" xfId="2" applyFont="1" applyBorder="1" applyAlignment="1">
      <alignment horizontal="right" vertical="center"/>
    </xf>
    <xf numFmtId="172" fontId="9" fillId="3" borderId="1" xfId="2" applyNumberFormat="1" applyFont="1" applyFill="1" applyAlignment="1">
      <alignment horizontal="right" vertical="center"/>
    </xf>
    <xf numFmtId="0" fontId="7" fillId="0" borderId="1" xfId="2" applyFont="1" applyAlignment="1">
      <alignment vertical="center"/>
    </xf>
    <xf numFmtId="172" fontId="7" fillId="3" borderId="1" xfId="2" applyNumberFormat="1" applyFont="1" applyFill="1" applyAlignment="1">
      <alignment horizontal="right" vertical="center"/>
    </xf>
    <xf numFmtId="172" fontId="7" fillId="0" borderId="1" xfId="2" applyNumberFormat="1" applyFont="1" applyAlignment="1">
      <alignment horizontal="right" vertical="center"/>
    </xf>
    <xf numFmtId="0" fontId="7" fillId="0" borderId="1" xfId="2" quotePrefix="1" applyFont="1" applyAlignment="1">
      <alignment vertical="center"/>
    </xf>
    <xf numFmtId="3" fontId="7" fillId="3" borderId="1" xfId="1" applyNumberFormat="1" applyFont="1" applyFill="1" applyAlignment="1">
      <alignment vertical="center"/>
    </xf>
    <xf numFmtId="3" fontId="7" fillId="0" borderId="1" xfId="1" applyNumberFormat="1" applyFont="1" applyAlignment="1">
      <alignment vertical="center"/>
    </xf>
    <xf numFmtId="0" fontId="7" fillId="0" borderId="1" xfId="3" applyFont="1" applyAlignment="1">
      <alignment vertical="center"/>
    </xf>
    <xf numFmtId="172" fontId="7" fillId="3" borderId="6" xfId="2" applyNumberFormat="1" applyFont="1" applyFill="1" applyBorder="1" applyAlignment="1">
      <alignment horizontal="right" vertical="center"/>
    </xf>
    <xf numFmtId="172" fontId="7" fillId="0" borderId="6" xfId="2" applyNumberFormat="1" applyFont="1" applyBorder="1" applyAlignment="1">
      <alignment horizontal="right" vertical="center"/>
    </xf>
    <xf numFmtId="172" fontId="7" fillId="3" borderId="7" xfId="2" applyNumberFormat="1" applyFont="1" applyFill="1" applyBorder="1" applyAlignment="1">
      <alignment horizontal="right" vertical="center"/>
    </xf>
    <xf numFmtId="172" fontId="7" fillId="0" borderId="7" xfId="2" applyNumberFormat="1" applyFont="1" applyBorder="1" applyAlignment="1">
      <alignment horizontal="right" vertical="center"/>
    </xf>
    <xf numFmtId="0" fontId="7" fillId="0" borderId="1" xfId="1" applyFont="1" applyAlignment="1">
      <alignment vertical="center"/>
    </xf>
    <xf numFmtId="0" fontId="7" fillId="0" borderId="6" xfId="2" applyFont="1" applyBorder="1" applyAlignment="1">
      <alignment vertical="center"/>
    </xf>
    <xf numFmtId="172" fontId="7" fillId="0" borderId="6" xfId="2" applyNumberFormat="1" applyFont="1" applyBorder="1" applyAlignment="1">
      <alignment vertical="center"/>
    </xf>
    <xf numFmtId="0" fontId="7" fillId="3" borderId="1" xfId="2" applyFont="1" applyFill="1" applyAlignment="1">
      <alignment horizontal="center" vertical="center"/>
    </xf>
    <xf numFmtId="172" fontId="7" fillId="3" borderId="1" xfId="2" applyNumberFormat="1" applyFont="1" applyFill="1" applyAlignment="1">
      <alignment horizontal="center" vertical="center"/>
    </xf>
    <xf numFmtId="172" fontId="7" fillId="0" borderId="1" xfId="2" applyNumberFormat="1" applyFont="1" applyAlignment="1">
      <alignment horizontal="center" vertical="center"/>
    </xf>
    <xf numFmtId="3" fontId="7" fillId="3" borderId="1" xfId="1" applyNumberFormat="1" applyFont="1" applyFill="1" applyAlignment="1">
      <alignment horizontal="right" vertical="center" wrapText="1"/>
    </xf>
    <xf numFmtId="3" fontId="7" fillId="0" borderId="1" xfId="1" applyNumberFormat="1" applyFont="1" applyAlignment="1">
      <alignment horizontal="right" vertical="center" wrapText="1"/>
    </xf>
    <xf numFmtId="0" fontId="7" fillId="0" borderId="6" xfId="2" applyFont="1" applyBorder="1" applyAlignment="1">
      <alignment horizontal="center" vertical="center"/>
    </xf>
    <xf numFmtId="0" fontId="9" fillId="3" borderId="1" xfId="2" applyFont="1" applyFill="1" applyAlignment="1">
      <alignment horizontal="center" vertical="center"/>
    </xf>
    <xf numFmtId="37" fontId="7" fillId="0" borderId="1" xfId="4" applyFont="1" applyAlignment="1">
      <alignment horizontal="center" vertical="center"/>
    </xf>
    <xf numFmtId="172" fontId="7" fillId="3" borderId="1" xfId="2" applyNumberFormat="1" applyFont="1" applyFill="1" applyAlignment="1">
      <alignment vertical="center"/>
    </xf>
    <xf numFmtId="172" fontId="7" fillId="0" borderId="1" xfId="2" applyNumberFormat="1" applyFont="1" applyAlignment="1">
      <alignment vertical="center"/>
    </xf>
    <xf numFmtId="0" fontId="7" fillId="0" borderId="1" xfId="5" applyFont="1" applyAlignment="1">
      <alignment vertical="center"/>
    </xf>
    <xf numFmtId="37" fontId="7" fillId="0" borderId="1" xfId="4" applyFont="1" applyAlignment="1">
      <alignment vertical="center"/>
    </xf>
    <xf numFmtId="37" fontId="7" fillId="3" borderId="1" xfId="4" applyFont="1" applyFill="1" applyAlignment="1">
      <alignment horizontal="center" vertical="center"/>
    </xf>
    <xf numFmtId="172" fontId="7" fillId="3" borderId="1" xfId="6" applyNumberFormat="1" applyFont="1" applyFill="1" applyAlignment="1">
      <alignment horizontal="right" vertical="center"/>
    </xf>
    <xf numFmtId="172" fontId="7" fillId="0" borderId="1" xfId="6" applyNumberFormat="1" applyFont="1" applyAlignment="1">
      <alignment horizontal="right" vertical="center"/>
    </xf>
    <xf numFmtId="172" fontId="7" fillId="3" borderId="7" xfId="6" applyNumberFormat="1" applyFont="1" applyFill="1" applyBorder="1" applyAlignment="1">
      <alignment horizontal="right" vertical="center"/>
    </xf>
    <xf numFmtId="172" fontId="7" fillId="0" borderId="7" xfId="6" applyNumberFormat="1" applyFont="1" applyBorder="1" applyAlignment="1">
      <alignment horizontal="right" vertical="center"/>
    </xf>
    <xf numFmtId="172" fontId="7" fillId="0" borderId="1" xfId="6" applyNumberFormat="1" applyFont="1" applyAlignment="1">
      <alignment vertical="center"/>
    </xf>
    <xf numFmtId="0" fontId="7" fillId="0" borderId="1" xfId="2" applyFont="1" applyAlignment="1">
      <alignment horizontal="right" vertical="center"/>
    </xf>
    <xf numFmtId="172" fontId="7" fillId="3" borderId="6" xfId="6" applyNumberFormat="1" applyFont="1" applyFill="1" applyBorder="1" applyAlignment="1">
      <alignment horizontal="right" vertical="center"/>
    </xf>
    <xf numFmtId="172" fontId="7" fillId="0" borderId="6" xfId="6" applyNumberFormat="1" applyFont="1" applyBorder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165" fontId="2" fillId="0" borderId="0" xfId="0" quotePrefix="1" applyNumberFormat="1" applyFont="1" applyFill="1" applyAlignment="1">
      <alignment horizontal="right" vertical="center"/>
    </xf>
    <xf numFmtId="172" fontId="9" fillId="0" borderId="1" xfId="3" quotePrefix="1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right" vertical="center"/>
    </xf>
    <xf numFmtId="168" fontId="3" fillId="0" borderId="1" xfId="0" applyNumberFormat="1" applyFont="1" applyFill="1" applyBorder="1" applyAlignment="1">
      <alignment horizontal="right" vertical="center"/>
    </xf>
    <xf numFmtId="168" fontId="3" fillId="0" borderId="1" xfId="0" applyNumberFormat="1" applyFont="1" applyFill="1" applyBorder="1" applyAlignment="1">
      <alignment vertical="center"/>
    </xf>
    <xf numFmtId="168" fontId="3" fillId="0" borderId="2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/>
    </xf>
    <xf numFmtId="165" fontId="3" fillId="0" borderId="2" xfId="0" applyNumberFormat="1" applyFont="1" applyFill="1" applyBorder="1" applyAlignment="1">
      <alignment horizontal="right" vertical="center"/>
    </xf>
    <xf numFmtId="165" fontId="3" fillId="0" borderId="4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vertical="center"/>
    </xf>
    <xf numFmtId="165" fontId="3" fillId="0" borderId="3" xfId="0" applyNumberFormat="1" applyFont="1" applyFill="1" applyBorder="1" applyAlignment="1">
      <alignment vertical="center"/>
    </xf>
    <xf numFmtId="170" fontId="3" fillId="0" borderId="0" xfId="0" applyNumberFormat="1" applyFont="1" applyFill="1" applyAlignment="1">
      <alignment horizontal="right" vertical="center"/>
    </xf>
    <xf numFmtId="38" fontId="3" fillId="0" borderId="1" xfId="0" applyNumberFormat="1" applyFont="1" applyFill="1" applyBorder="1" applyAlignment="1">
      <alignment vertical="center"/>
    </xf>
    <xf numFmtId="166" fontId="7" fillId="0" borderId="1" xfId="10" applyNumberFormat="1" applyFont="1" applyFill="1" applyBorder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69" fontId="7" fillId="2" borderId="2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165" fontId="3" fillId="2" borderId="6" xfId="0" applyNumberFormat="1" applyFont="1" applyFill="1" applyBorder="1" applyAlignment="1">
      <alignment horizontal="right" vertical="center"/>
    </xf>
    <xf numFmtId="165" fontId="3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7" fontId="2" fillId="0" borderId="0" xfId="0" applyNumberFormat="1" applyFont="1" applyFill="1" applyAlignment="1">
      <alignment horizontal="left" vertical="center"/>
    </xf>
    <xf numFmtId="37" fontId="2" fillId="0" borderId="0" xfId="0" applyNumberFormat="1" applyFont="1" applyFill="1" applyAlignment="1">
      <alignment vertical="center"/>
    </xf>
    <xf numFmtId="37" fontId="3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/>
    </xf>
    <xf numFmtId="167" fontId="3" fillId="0" borderId="0" xfId="0" applyNumberFormat="1" applyFont="1" applyFill="1" applyAlignment="1">
      <alignment horizontal="right" vertical="center"/>
    </xf>
    <xf numFmtId="0" fontId="9" fillId="0" borderId="1" xfId="3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9" fontId="3" fillId="0" borderId="0" xfId="0" applyNumberFormat="1" applyFont="1" applyFill="1" applyAlignment="1">
      <alignment vertical="center"/>
    </xf>
    <xf numFmtId="170" fontId="3" fillId="0" borderId="0" xfId="0" applyNumberFormat="1" applyFont="1" applyFill="1" applyAlignment="1">
      <alignment vertical="center"/>
    </xf>
    <xf numFmtId="15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72" fontId="9" fillId="0" borderId="1" xfId="2" applyNumberFormat="1" applyFont="1" applyFill="1" applyAlignment="1">
      <alignment horizontal="right" vertical="top"/>
    </xf>
    <xf numFmtId="172" fontId="9" fillId="0" borderId="1" xfId="7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166" fontId="9" fillId="0" borderId="1" xfId="7" applyNumberFormat="1" applyFont="1" applyFill="1" applyAlignment="1">
      <alignment horizontal="right" vertical="center"/>
    </xf>
    <xf numFmtId="172" fontId="9" fillId="0" borderId="6" xfId="9" applyNumberFormat="1" applyFont="1" applyFill="1" applyBorder="1" applyAlignment="1">
      <alignment horizontal="right" vertical="center"/>
    </xf>
    <xf numFmtId="165" fontId="4" fillId="0" borderId="0" xfId="0" applyNumberFormat="1" applyFont="1" applyFill="1" applyAlignment="1">
      <alignment horizontal="right" vertical="center"/>
    </xf>
    <xf numFmtId="166" fontId="2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left" vertical="center"/>
    </xf>
    <xf numFmtId="0" fontId="3" fillId="0" borderId="0" xfId="0" quotePrefix="1" applyFont="1" applyFill="1" applyAlignment="1">
      <alignment vertical="center"/>
    </xf>
    <xf numFmtId="166" fontId="3" fillId="0" borderId="0" xfId="0" quotePrefix="1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166" fontId="2" fillId="0" borderId="0" xfId="0" quotePrefix="1" applyNumberFormat="1" applyFont="1" applyFill="1" applyAlignment="1">
      <alignment horizontal="left" vertical="center"/>
    </xf>
    <xf numFmtId="166" fontId="2" fillId="0" borderId="0" xfId="0" applyNumberFormat="1" applyFont="1" applyFill="1" applyAlignment="1">
      <alignment horizontal="left" vertical="center"/>
    </xf>
    <xf numFmtId="165" fontId="3" fillId="3" borderId="1" xfId="0" applyNumberFormat="1" applyFont="1" applyFill="1" applyBorder="1" applyAlignment="1">
      <alignment horizontal="right" vertical="center"/>
    </xf>
    <xf numFmtId="168" fontId="3" fillId="3" borderId="1" xfId="0" applyNumberFormat="1" applyFont="1" applyFill="1" applyBorder="1" applyAlignment="1">
      <alignment horizontal="right" vertical="center"/>
    </xf>
    <xf numFmtId="168" fontId="3" fillId="3" borderId="1" xfId="0" applyNumberFormat="1" applyFont="1" applyFill="1" applyBorder="1" applyAlignment="1">
      <alignment vertical="center"/>
    </xf>
    <xf numFmtId="168" fontId="3" fillId="3" borderId="2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65" fontId="3" fillId="3" borderId="6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vertical="center"/>
    </xf>
    <xf numFmtId="169" fontId="3" fillId="3" borderId="2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172" fontId="7" fillId="3" borderId="1" xfId="1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71" fontId="3" fillId="0" borderId="0" xfId="0" applyNumberFormat="1" applyFont="1" applyFill="1" applyAlignment="1">
      <alignment vertical="center"/>
    </xf>
    <xf numFmtId="171" fontId="2" fillId="0" borderId="0" xfId="0" applyNumberFormat="1" applyFont="1" applyFill="1" applyAlignment="1">
      <alignment vertical="center"/>
    </xf>
    <xf numFmtId="166" fontId="2" fillId="0" borderId="2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right" vertical="center"/>
    </xf>
    <xf numFmtId="172" fontId="7" fillId="3" borderId="1" xfId="8" applyNumberFormat="1" applyFont="1" applyFill="1" applyAlignment="1">
      <alignment horizontal="right" vertical="center"/>
    </xf>
    <xf numFmtId="172" fontId="7" fillId="0" borderId="1" xfId="8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6" fontId="9" fillId="0" borderId="1" xfId="7" applyNumberFormat="1" applyFont="1" applyFill="1" applyAlignment="1">
      <alignment horizontal="right" vertical="center" wrapText="1"/>
    </xf>
    <xf numFmtId="166" fontId="2" fillId="0" borderId="0" xfId="0" quotePrefix="1" applyNumberFormat="1" applyFont="1" applyFill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9" fontId="3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/>
    <xf numFmtId="0" fontId="2" fillId="0" borderId="1" xfId="0" applyFont="1" applyFill="1" applyBorder="1" applyAlignment="1">
      <alignment horizontal="right" vertical="center"/>
    </xf>
    <xf numFmtId="0" fontId="9" fillId="0" borderId="6" xfId="2" applyFont="1" applyBorder="1" applyAlignment="1">
      <alignment horizontal="center" vertical="center"/>
    </xf>
    <xf numFmtId="0" fontId="7" fillId="0" borderId="1" xfId="2" applyFont="1" applyAlignment="1">
      <alignment horizontal="left" vertical="center"/>
    </xf>
    <xf numFmtId="0" fontId="9" fillId="0" borderId="1" xfId="1" applyFont="1" applyAlignment="1">
      <alignment vertical="center"/>
    </xf>
    <xf numFmtId="166" fontId="9" fillId="0" borderId="6" xfId="2" applyNumberFormat="1" applyFont="1" applyBorder="1" applyAlignment="1">
      <alignment vertical="center"/>
    </xf>
    <xf numFmtId="166" fontId="9" fillId="0" borderId="1" xfId="2" applyNumberFormat="1" applyFont="1" applyAlignment="1">
      <alignment vertical="center"/>
    </xf>
    <xf numFmtId="0" fontId="9" fillId="0" borderId="1" xfId="2" applyFont="1" applyAlignment="1">
      <alignment horizontal="left" vertical="center"/>
    </xf>
    <xf numFmtId="0" fontId="7" fillId="0" borderId="6" xfId="3" quotePrefix="1" applyFont="1" applyBorder="1" applyAlignment="1">
      <alignment horizontal="left" vertical="center"/>
    </xf>
    <xf numFmtId="166" fontId="9" fillId="0" borderId="6" xfId="2" applyNumberFormat="1" applyFont="1" applyBorder="1" applyAlignment="1">
      <alignment horizontal="left" vertical="center"/>
    </xf>
    <xf numFmtId="166" fontId="9" fillId="0" borderId="1" xfId="2" applyNumberFormat="1" applyFont="1" applyAlignment="1">
      <alignment horizontal="left" vertical="center"/>
    </xf>
    <xf numFmtId="172" fontId="7" fillId="0" borderId="6" xfId="6" applyNumberFormat="1" applyFont="1" applyBorder="1" applyAlignment="1">
      <alignment vertical="center"/>
    </xf>
    <xf numFmtId="169" fontId="7" fillId="0" borderId="2" xfId="0" applyNumberFormat="1" applyFont="1" applyFill="1" applyBorder="1" applyAlignment="1">
      <alignment vertical="center"/>
    </xf>
    <xf numFmtId="169" fontId="3" fillId="0" borderId="6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169" fontId="3" fillId="0" borderId="2" xfId="0" applyNumberFormat="1" applyFont="1" applyFill="1" applyBorder="1" applyAlignment="1">
      <alignment vertical="center"/>
    </xf>
    <xf numFmtId="172" fontId="7" fillId="0" borderId="1" xfId="1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65" fontId="7" fillId="2" borderId="3" xfId="0" applyNumberFormat="1" applyFont="1" applyFill="1" applyBorder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7" fillId="0" borderId="1" xfId="2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173" fontId="7" fillId="3" borderId="7" xfId="6" applyNumberFormat="1" applyFont="1" applyFill="1" applyBorder="1" applyAlignment="1">
      <alignment vertical="top"/>
    </xf>
    <xf numFmtId="173" fontId="7" fillId="0" borderId="1" xfId="15" applyNumberFormat="1" applyFont="1" applyAlignment="1">
      <alignment horizontal="center" vertical="top"/>
    </xf>
    <xf numFmtId="173" fontId="7" fillId="0" borderId="7" xfId="6" applyNumberFormat="1" applyFont="1" applyBorder="1" applyAlignment="1">
      <alignment vertical="top"/>
    </xf>
    <xf numFmtId="173" fontId="7" fillId="3" borderId="1" xfId="6" applyNumberFormat="1" applyFont="1" applyFill="1" applyAlignment="1">
      <alignment vertical="top"/>
    </xf>
    <xf numFmtId="173" fontId="7" fillId="0" borderId="1" xfId="6" applyNumberFormat="1" applyFont="1" applyAlignment="1">
      <alignment vertical="top"/>
    </xf>
    <xf numFmtId="173" fontId="7" fillId="0" borderId="1" xfId="6" applyNumberFormat="1" applyFont="1" applyAlignment="1">
      <alignment horizontal="right" vertical="top"/>
    </xf>
    <xf numFmtId="0" fontId="7" fillId="0" borderId="1" xfId="2" applyFont="1" applyAlignment="1">
      <alignment horizontal="center" vertical="center"/>
    </xf>
    <xf numFmtId="0" fontId="9" fillId="0" borderId="1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/>
    <xf numFmtId="0" fontId="3" fillId="0" borderId="0" xfId="0" applyFont="1" applyFill="1" applyAlignment="1">
      <alignment horizontal="left" vertical="center"/>
    </xf>
    <xf numFmtId="0" fontId="9" fillId="0" borderId="1" xfId="2" applyFont="1" applyAlignment="1">
      <alignment horizontal="center" vertical="center"/>
    </xf>
    <xf numFmtId="172" fontId="9" fillId="0" borderId="1" xfId="2" applyNumberFormat="1" applyFont="1" applyAlignment="1">
      <alignment horizontal="center" vertical="center"/>
    </xf>
    <xf numFmtId="0" fontId="9" fillId="0" borderId="6" xfId="2" applyFont="1" applyBorder="1" applyAlignment="1">
      <alignment horizontal="center" vertical="center" wrapText="1"/>
    </xf>
    <xf numFmtId="0" fontId="7" fillId="0" borderId="1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/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vertical="center"/>
    </xf>
    <xf numFmtId="37" fontId="3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166" fontId="2" fillId="0" borderId="2" xfId="0" applyNumberFormat="1" applyFont="1" applyFill="1" applyBorder="1" applyAlignment="1">
      <alignment horizontal="right" vertical="center"/>
    </xf>
    <xf numFmtId="171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left" vertical="center"/>
    </xf>
    <xf numFmtId="166" fontId="3" fillId="0" borderId="2" xfId="0" applyNumberFormat="1" applyFont="1" applyFill="1" applyBorder="1" applyAlignment="1">
      <alignment horizontal="right" vertical="center"/>
    </xf>
    <xf numFmtId="37" fontId="2" fillId="0" borderId="2" xfId="0" applyNumberFormat="1" applyFont="1" applyFill="1" applyBorder="1" applyAlignment="1">
      <alignment horizontal="left" vertical="center"/>
    </xf>
    <xf numFmtId="37" fontId="3" fillId="0" borderId="2" xfId="0" applyNumberFormat="1" applyFont="1" applyFill="1" applyBorder="1" applyAlignment="1">
      <alignment horizontal="left" vertical="center" wrapText="1"/>
    </xf>
  </cellXfs>
  <cellStyles count="16">
    <cellStyle name="Comma 2" xfId="12" xr:uid="{D9ED4E1D-79EE-44D0-8979-B2787E6561A1}"/>
    <cellStyle name="Comma 2 2" xfId="10" xr:uid="{8B696673-D2B4-4737-8157-BDE62E712BDF}"/>
    <cellStyle name="Comma 3" xfId="14" xr:uid="{7A086AB3-0EFD-48C7-8625-763B566D42BB}"/>
    <cellStyle name="Normal" xfId="0" builtinId="0"/>
    <cellStyle name="Normal 10" xfId="9" xr:uid="{DFAE9A6D-5E4F-48B7-87B5-56FB526D18F3}"/>
    <cellStyle name="Normal 2" xfId="1" xr:uid="{82C1F9BF-DAD3-46C6-A4E8-AC868EBEF574}"/>
    <cellStyle name="Normal 2 2" xfId="3" xr:uid="{EC21E161-47FF-474B-8920-D6FCADDFD6B6}"/>
    <cellStyle name="Normal 2 2 2" xfId="5" xr:uid="{225DD6B3-5695-4EC3-A0D7-E50A9E802347}"/>
    <cellStyle name="Normal 29" xfId="15" xr:uid="{E05E636A-F4EB-42B7-B088-1DEA1D6A7C22}"/>
    <cellStyle name="Normal 3" xfId="11" xr:uid="{7B4C71AB-A43A-46E2-AB02-0602A6E0D0A5}"/>
    <cellStyle name="Normal 4" xfId="2" xr:uid="{1F05FF35-8952-4818-A849-CF2713D71B5A}"/>
    <cellStyle name="Normal 4 2 2" xfId="8" xr:uid="{D3BABFCF-5D3B-434C-82D5-688615998F59}"/>
    <cellStyle name="Normal 4 4" xfId="4" xr:uid="{090B0AE4-9BCC-43B7-97BB-F71293E4C27E}"/>
    <cellStyle name="Normal 4 5 2" xfId="7" xr:uid="{E750AFEE-B03C-4DBB-AE0C-6318D3703AEA}"/>
    <cellStyle name="Normal 6 2" xfId="6" xr:uid="{9E03F5C0-6C2B-4721-A58E-111E5507E00D}"/>
    <cellStyle name="Percent 2" xfId="13" xr:uid="{CE40385C-06E7-4013-B030-64C47F16F79D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582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578" Type="http://customschemas.google.com/relationships/workbookmetadata" Target="metadata"/><Relationship Id="rId58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58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57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WINDOWS/TEMP/MYDOCS/PROJXLS/GRPSUM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riphornS\Desktop\&#21942;&#26989;&#37096;\&#28023;&#22806;&#23376;&#20250;&#31038;&#26376;&#27425;&#23455;&#32318;\&#36939;&#29992;&#35336;&#30011;\84&#19978;\&#9316;&#20491;&#21029;&#35336;&#30011;%20&#20462;&#27491;\TL%2008-10&#35336;&#3001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2C7876\JV_j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lan194\Desktop\19.11.53%20&#3619;&#3634;&#3588;&#3634;,&#3591;&#3623;&#3604;&#3591;&#3634;&#3609;%20&#3629;&#3634;&#3588;&#3634;&#3619;&#3607;&#3632;&#3648;&#3610;&#3637;&#3618;&#3609;&#3621;&#3656;&#3634;&#3626;&#3640;&#3604;\WINDOWS\TEMP\&#3648;&#3626;&#3609;&#3629;&#3619;&#3634;&#3588;&#3634;-%20(&#3626;&#3641;&#3605;&#3619;)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ore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販価"/>
      <sheetName val="販売"/>
      <sheetName val="出荷"/>
      <sheetName val="受払・在庫"/>
      <sheetName val="PL"/>
      <sheetName val="BS"/>
      <sheetName val="CF"/>
      <sheetName val="NTA - Liabilities, Equities"/>
      <sheetName val="Fagor04-A3112e"/>
      <sheetName val="9-300"/>
      <sheetName val="ADJ - RATE"/>
      <sheetName val="รายละเอียดเสาเข็มที่ใช้แต่ละแบบ"/>
      <sheetName val="DINDAN TECHNICAL"/>
      <sheetName val="KRIENG THAI GROUP"/>
      <sheetName val="KRIENGTHAIWATANA INTERTRADE"/>
      <sheetName val="FOUNDATION FOR INDUSTRIAL-MASCI"/>
      <sheetName val="MUANG RANGSIT"/>
      <sheetName val="NIYOMKIJ"/>
      <sheetName val="BT CONNECT"/>
      <sheetName val="PSN ENGINEERING"/>
      <sheetName val="S.Y. STEEL INDUSTRY"/>
      <sheetName val="SRIUDOM IMAGE"/>
      <sheetName val="THAI INDUSTRIAL TRI"/>
      <sheetName val="GAUGE A ENGINEERING"/>
      <sheetName val="KRIENG KAMOL"/>
      <sheetName val="K.WORTH &amp; SUCCESS"/>
      <sheetName val="K.T MAX"/>
      <sheetName val="KK TWO ENGINEERING"/>
      <sheetName val="KSC"/>
      <sheetName val="K LINE"/>
      <sheetName val="K LINE LOGISTICS"/>
      <sheetName val="KTSC"/>
      <sheetName val="CHEMICAL ENTERPRISE"/>
      <sheetName val="KYOCERA DOCUMENT SOLUTION"/>
      <sheetName val="JENBUNJERD"/>
      <sheetName val="GEMINI"/>
      <sheetName val="CHIANTAO"/>
      <sheetName val="CHEER TECHNOLOGY"/>
      <sheetName val="THE SHEEL"/>
      <sheetName val="TECHWORK"/>
      <sheetName val="TECHNOLOGYINSTRUMENT"/>
      <sheetName val="TECHNOCLEAN"/>
      <sheetName val="TECHNICAL LIFT-ALL"/>
      <sheetName val="THEPTHAWA"/>
      <sheetName val="BANE ENGINEERING"/>
      <sheetName val="BETTERWORLDGREEN"/>
      <sheetName val="BAE YI PRINTNG"/>
      <sheetName val="BEST TRAINING"/>
      <sheetName val="PERFECT"/>
      <sheetName val="POWER TRANMISSION"/>
      <sheetName val="POWER BILLIONAIRE"/>
      <sheetName val="PURERAGOLD"/>
      <sheetName val="FESTO"/>
      <sheetName val="FIRST INTER PART"/>
      <sheetName val="METRO"/>
      <sheetName val="MEGA ADVANCE"/>
      <sheetName val="MEMBER TECH"/>
      <sheetName val="RED ENGINEERING MACHINERY"/>
      <sheetName val="RAY BUSINESS"/>
      <sheetName val="VERYGOOD UNIFORM"/>
      <sheetName val="WORLD PUMP"/>
      <sheetName val="SARI STEEL SALES"/>
      <sheetName val="SHYANG TAI"/>
      <sheetName val="A.S. METROLOGY"/>
      <sheetName val="A.L.K."/>
      <sheetName val="A.D.ENGINEERING"/>
      <sheetName val="A.R.E. TRADING"/>
      <sheetName val="ANO EQUIPMENT"/>
      <sheetName val="AMP GOLDBAL"/>
      <sheetName val="YA THAI"/>
      <sheetName val="EXCHANGE INTER"/>
      <sheetName val="ACME"/>
      <sheetName val="N.T. MORTER"/>
      <sheetName val="N.P.ELECTRIC"/>
      <sheetName val="N.U.C."/>
      <sheetName val="NCH"/>
      <sheetName val="NW COMPUTER"/>
      <sheetName val="NTC"/>
      <sheetName val="NTT"/>
      <sheetName val="NPA PRODUCT"/>
      <sheetName val="APJ (S) TRADING"/>
      <sheetName val="AP EVOLUTION"/>
      <sheetName val="M.STAR"/>
      <sheetName val="M TECH PLAS"/>
      <sheetName val="M-FOCUS"/>
      <sheetName val="MCC.FORKLIFT"/>
      <sheetName val="MB INDUSTRIAL"/>
      <sheetName val="M.WATER"/>
      <sheetName val="S.K.PRECISION"/>
      <sheetName val="S.J SCREWTHAI"/>
      <sheetName val="S.T. CONTROL"/>
      <sheetName val="SKF-ECONOMOS"/>
      <sheetName val="SST"/>
      <sheetName val="ESCO PREMIUM"/>
      <sheetName val="STC FORKLIFT"/>
      <sheetName val="SP.CENTRAL"/>
      <sheetName val="SP.TECHNICAL"/>
      <sheetName val="SV NITTAN"/>
      <sheetName val="OERLIKON "/>
      <sheetName val="CARRIER(THAILAND)"/>
      <sheetName val="KANSEI"/>
      <sheetName val="CHAMPION TOOLS"/>
      <sheetName val="FACTORY AUTOMATION"/>
      <sheetName val="FACTORY MAX"/>
      <sheetName val="MECHATROL"/>
      <sheetName val="MATERIAL CARBIDE"/>
      <sheetName val="MENAM STAINLESS"/>
      <sheetName val="SANG CHAI"/>
      <sheetName val="ACTIVE FOCUS"/>
      <sheetName val="ADVANTAGE CENTER"/>
      <sheetName val="ADVANCE POWER-TECH"/>
      <sheetName val="ADVANCE MEKKI"/>
      <sheetName val="ADVANCE MECHATRONICS"/>
      <sheetName val="ADVANCED THAI TESTING "/>
      <sheetName val="ADVENCED INFO"/>
      <sheetName val="ABPON"/>
      <sheetName val="AIRTAC ENTERPRISE"/>
      <sheetName val="ARROW PACK"/>
      <sheetName val="ASSAB STEEL"/>
      <sheetName val="ASSOCIATE PACKAGING"/>
      <sheetName val="GOSHU KOSUN"/>
      <sheetName val="COATTECH"/>
      <sheetName val="CHOCKE PRACHA"/>
      <sheetName val="CHOCK AMNOY"/>
      <sheetName val="TOYOTA TSUSHO"/>
      <sheetName val="TOYOTA BANGKOK"/>
      <sheetName val="TOTAL ACCESS (DTAC)"/>
      <sheetName val="TOTAL INDUSTRIAL"/>
      <sheetName val="BAUME CHEMICAL"/>
      <sheetName val="BORON TOOLING SYSTEM"/>
      <sheetName val="PROFIN"/>
      <sheetName val="PROLIFIC HEATING"/>
      <sheetName val="POLAR WEB"/>
      <sheetName val="FONIX"/>
      <sheetName val="MOTOVARIO"/>
      <sheetName val="ELECTRIC TOOLS SHOP"/>
      <sheetName val="VIBHARAM HOSPITAL"/>
      <sheetName val="OCEAN PAPER"/>
      <sheetName val="CHAIYO PRECISION"/>
      <sheetName val="DAIKOH "/>
      <sheetName val="TRI-AXIS"/>
      <sheetName val="THAI METROLOGY"/>
      <sheetName val="THAI ESCORP"/>
      <sheetName val="THAI ADVANCE ELECTRIC"/>
      <sheetName val="THAI TOHKEN"/>
      <sheetName val="THAI SANMEI"/>
      <sheetName val="THAI SIMON"/>
      <sheetName val="THE SIAM COMMERCIAL"/>
      <sheetName val="T.N."/>
      <sheetName val="THAI SPECIAL WIRE"/>
      <sheetName val="THAI AUTO TECH"/>
      <sheetName val="THAI INTER ELECTRIC"/>
      <sheetName val="TAIHONGCHENG"/>
      <sheetName val="BIONIC TRADING"/>
      <sheetName val="T. TERAKIT"/>
      <sheetName val="FIRE WORLD IMPORT"/>
      <sheetName val="MIRA COMPUTER"/>
      <sheetName val="WAIWA"/>
      <sheetName val="ID MART"/>
      <sheetName val="I RICH"/>
      <sheetName val="HYTRON TRESAK"/>
      <sheetName val="HI PRINT"/>
      <sheetName val="GRAUER &amp; WEIL"/>
      <sheetName val="CAT TELECOM"/>
      <sheetName val="KANYASIREE"/>
      <sheetName val="PROVINCIAL ELECTRICTY AUTHORITY"/>
      <sheetName val="PROVINCIAL WATERWORKS"/>
      <sheetName val="KHWANTHONG"/>
      <sheetName val="CREATION CENTER"/>
      <sheetName val="QUALITY INTER PRODUCT"/>
      <sheetName val="COSMO TOOL &amp; PART"/>
      <sheetName val="EXPENS FOR FLOOD"/>
      <sheetName val="KINGSEAL"/>
      <sheetName val="KING OF VALVE"/>
      <sheetName val="KEYENCE"/>
      <sheetName val="MR.HIROSHI ANDO"/>
      <sheetName val="J.SRI RUNGRUENG"/>
      <sheetName val="JITTHANAKUL"/>
      <sheetName val="JIRA PRO PRINT"/>
      <sheetName val="JUTHAWAN"/>
      <sheetName val="JUTHAWAN - LAB"/>
      <sheetName val="C.CHAROENSUP"/>
      <sheetName val="CHALITA SEMISUE"/>
      <sheetName val="CHAVANAN CORPORATION"/>
      <sheetName val="CHAIMONGKOL EXPRESS"/>
      <sheetName val="CHUPUN INDUSTRIAL"/>
      <sheetName val="SUBTRACT"/>
      <sheetName val="SAGAWA"/>
      <sheetName val="SANTO FIRE"/>
      <sheetName val="C.M.K. EVOTECH"/>
      <sheetName val="C.M.P. PRODUCT"/>
      <sheetName val="CKD THAI CORPORATION"/>
      <sheetName val="CERECLOR COPORATION"/>
      <sheetName val="SUMITOMO CORPRATION"/>
      <sheetName val="THITICHAI GAS"/>
      <sheetName val="WTEC"/>
      <sheetName val="DKSH"/>
      <sheetName val="D FURNIMATE"/>
      <sheetName val="DHL EXPRESS"/>
      <sheetName val="DSL ASIA-PECIFIC"/>
      <sheetName val="TONG CHAROEN"/>
      <sheetName val="TRISAK"/>
      <sheetName val="TAWANRAT"/>
      <sheetName val="TALENG INTERTRADE "/>
      <sheetName val="SUBTAVEEKOON"/>
      <sheetName val="TRANSPO"/>
      <sheetName val="THREE.K.PRINT"/>
      <sheetName val="TRUE TECH"/>
      <sheetName val="TRUE INTERNET"/>
      <sheetName val="TUNGALOY"/>
      <sheetName val="T.K. ITERGUARD"/>
      <sheetName val="T.M.S"/>
      <sheetName val="T.S. INTERPLAST"/>
      <sheetName val="T.I.D.ENGINEERING"/>
      <sheetName val="T.G.M. ENTERPRISE"/>
      <sheetName val="T.P ELECTRIC"/>
      <sheetName val="TJ NORMAN"/>
      <sheetName val="TNP"/>
      <sheetName val="TFF"/>
      <sheetName val="TOT PUBLIC"/>
      <sheetName val="TC PARTS"/>
      <sheetName val="TTF INTERNATIONAL"/>
      <sheetName val="TT FUJI"/>
      <sheetName val="TRC ENTERPRISE"/>
      <sheetName val="TOOLNET"/>
      <sheetName val="TOOLING SERVICE"/>
      <sheetName val="TOOLING EXACT CENTER"/>
      <sheetName val="THANAWONG THAI"/>
      <sheetName val="NOR SAFETY"/>
      <sheetName val="NAKATASUNG"/>
      <sheetName val="NAKBURIN"/>
      <sheetName val="NANDEE INTER-TRADE"/>
      <sheetName val="APOLLO OIL (THAILAND) "/>
      <sheetName val="NUMSIN"/>
      <sheetName val="NISSIN"/>
      <sheetName val="NIPPON CHEMICAL"/>
      <sheetName val="PNEUMAX"/>
      <sheetName val="NEO TOOLS"/>
      <sheetName val="GENCO"/>
      <sheetName val="BANGKOK SCIENCE"/>
      <sheetName val="BANGKOK SALAKPHAN"/>
      <sheetName val="BIZ TECH THAI"/>
      <sheetName val="B.S.P. PRODUCTS"/>
      <sheetName val="BEEDIA DAIMOND"/>
      <sheetName val="BP CASTROL"/>
      <sheetName val="PATHUMRAK HOSPITAL"/>
      <sheetName val="PATHUMTHANI WORKMAN'S"/>
      <sheetName val="PETROLIUM (OIL)"/>
      <sheetName val="PORNPHROMPERMPATTANA"/>
      <sheetName val="PORNVATANA TRANSPORT"/>
      <sheetName val="PREMIUM LUBRICANT"/>
      <sheetName val="PREMIER AUTOMATION"/>
      <sheetName val="PRECISION PRINT"/>
      <sheetName val="PRECISION STANDARD"/>
      <sheetName val="PHONLAWAT CHEMICAL"/>
      <sheetName val="PHONLAWAT INTERCHERM"/>
      <sheetName val="PLUS GOLF"/>
      <sheetName val="PLASMAT"/>
      <sheetName val="PATA CHEMICAL"/>
      <sheetName val="PANTHONG RANGSIT"/>
      <sheetName val="P.M.GENERAL"/>
      <sheetName val="P.S.C. CUTTINGTOOL"/>
      <sheetName val="P.D.C."/>
      <sheetName val="P.V.S. TRADING ENGINEERING"/>
      <sheetName val="PMC SUCCESS"/>
      <sheetName val="P.S.M.BEARING"/>
      <sheetName val="P&amp;S RANGSIT"/>
      <sheetName val="P &amp; B RATCHADA HOTEL"/>
      <sheetName val="PTP"/>
      <sheetName val="P TWO"/>
      <sheetName val="PPS SUPPLY"/>
      <sheetName val="P.P PROPRINT"/>
      <sheetName val="POONSUP"/>
      <sheetName val="FLEXIBLE AUTOMATION"/>
      <sheetName val="FLUID MECHANIC SUPPLY"/>
      <sheetName val="FUNCTION INTERNATIONAL"/>
      <sheetName val="BHATARA PROGESS"/>
      <sheetName val="MAHAJAK INDUSTRIAL"/>
      <sheetName val="MUSKETEER"/>
      <sheetName val="MARUKA MACHINERY"/>
      <sheetName val="MIRI"/>
      <sheetName val="MISUMI"/>
      <sheetName val="MITSUI"/>
      <sheetName val="MITSUYA"/>
      <sheetName val="MULLER"/>
      <sheetName val="YAMAZEN"/>
      <sheetName val="UAE"/>
      <sheetName val="UNITY INTER"/>
      <sheetName val="RIVER A.V."/>
      <sheetName val="RICOH"/>
      <sheetName val="RUENSIRI GARDEN"/>
      <sheetName val="LAFATECH"/>
      <sheetName val="LEADERS PETROLIUM"/>
      <sheetName val="WANG EDUCATION"/>
      <sheetName val="WANGNOI CONVEYOR BELT"/>
      <sheetName val="VACHARA"/>
      <sheetName val="VANICH"/>
      <sheetName val="V.D.PROSPERMACHINERY"/>
      <sheetName val="V.S.P. TOOLINGMACHINEWORK"/>
      <sheetName val="VLP GARMENT"/>
      <sheetName val="V.K. NORMAN"/>
      <sheetName val="VS CHEM"/>
      <sheetName val="VRP LABBORATORY"/>
      <sheetName val="SRISUWAN"/>
      <sheetName val="STABLE ELECTRIC SUPPLY"/>
      <sheetName val="SPECIALTY"/>
      <sheetName val="STANDARD"/>
      <sheetName val="SKY-HIGH TECHNOLOGY"/>
      <sheetName val="SOMTHAI ELECTRIC"/>
      <sheetName val="SIAM SCALES"/>
      <sheetName val="SIAM-PACK"/>
      <sheetName val="SIAM MECHATRONIC"/>
      <sheetName val="SIAM OKAYA"/>
      <sheetName val="SIAM IKK"/>
      <sheetName val="SIAM NIPPON"/>
      <sheetName val="FUCHS LUBRICANTS"/>
      <sheetName val="SIAM RUNG REANG"/>
      <sheetName val="SAHAKIJ PACKAGING"/>
      <sheetName val="SAHAMIT MACHINERY"/>
      <sheetName val="SINNAPATARA"/>
      <sheetName val="SINPARA PALLET"/>
      <sheetName val="SUTHONG MACHINERY"/>
      <sheetName val="SUMIPOL"/>
      <sheetName val="CENTRAL CABLE &amp; HARDWARE"/>
      <sheetName val="TRANSFORMER SIRIWIWAT"/>
      <sheetName val="ANANT TOOL &amp; DIE"/>
      <sheetName val="AMORN SYSTEM"/>
      <sheetName val="AUTO MORE"/>
      <sheetName val="APOLLO  TEC TRADING"/>
      <sheetName val="AMMERAAL BELTTECH"/>
      <sheetName val="ALLIANZ BIZ"/>
      <sheetName val="ULTRA"/>
      <sheetName val="ASKME SOLUTION"/>
      <sheetName val="R.HANK SERVICE"/>
      <sheetName val="R.HANK SUPPLY"/>
      <sheetName val="R SEVEN"/>
      <sheetName val="ARSOM"/>
      <sheetName val="INTERPRETIVE"/>
      <sheetName val="INDEED PRECISION"/>
      <sheetName val="INTEGRATED SCM"/>
      <sheetName val="ISCAR (THAILAND)"/>
      <sheetName val="UDOMPHAN"/>
      <sheetName val="ISO (MUSCI)"/>
      <sheetName val="UMETOKU"/>
      <sheetName val="UENO"/>
      <sheetName val="HARROT CARBIDE &amp; DAIMOND"/>
      <sheetName val="EXTRA TECHNOLOGY"/>
      <sheetName val="実績月"/>
      <sheetName val="Production Graph"/>
      <sheetName val="Production Qty"/>
      <sheetName val="Payment_Report"/>
      <sheetName val="_"/>
      <sheetName val="EQ4NTV"/>
      <sheetName val="Purchase Order"/>
      <sheetName val="Customize Your Purchase Order"/>
      <sheetName val="JobOrder"/>
      <sheetName val="test 2"/>
      <sheetName val="計画と日程"/>
      <sheetName val="Sheet1"/>
      <sheetName val="表紙"/>
      <sheetName val="取引条件"/>
      <sheetName val="03中"/>
      <sheetName val="WorkType"/>
      <sheetName val="Customer"/>
      <sheetName val="ProductName"/>
      <sheetName val="EP2500 MS"/>
      <sheetName val="HYBRID"/>
      <sheetName val="POLYESTER"/>
      <sheetName val="EPAM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  <sheetName val="MAIN"/>
      <sheetName val="EDIT DATA"/>
      <sheetName val="SAP Acct Name"/>
      <sheetName val="Hyperion Acct"/>
      <sheetName val="EDIT_DATA"/>
      <sheetName val="SAP_Acct_Name"/>
      <sheetName val="Hyperion_Acc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Report"/>
      <sheetName val="NTA - Liabilities, Equities"/>
      <sheetName val="NTA - P&amp;L"/>
      <sheetName val="BS "/>
      <sheetName val="NTA - Assets"/>
      <sheetName val="P&amp;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  <sheetName val="TrialBalance Q3-2002"/>
      <sheetName val="Valu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2B27-029E-46D1-B477-A50100275BD3}">
  <sheetPr>
    <tabColor theme="9" tint="-0.249977111117893"/>
  </sheetPr>
  <dimension ref="A1:P156"/>
  <sheetViews>
    <sheetView showZeros="0" topLeftCell="A148" zoomScaleNormal="100" zoomScaleSheetLayoutView="100" zoomScalePageLayoutView="90" workbookViewId="0">
      <selection activeCell="J167" sqref="J167"/>
    </sheetView>
  </sheetViews>
  <sheetFormatPr defaultColWidth="9.140625" defaultRowHeight="16.5" customHeight="1"/>
  <cols>
    <col min="1" max="6" width="1.7109375" style="38" customWidth="1"/>
    <col min="7" max="7" width="30.7109375" style="38" customWidth="1"/>
    <col min="8" max="8" width="5.7109375" style="189" customWidth="1"/>
    <col min="9" max="9" width="0.7109375" style="189" customWidth="1"/>
    <col min="10" max="10" width="13.42578125" style="189" customWidth="1"/>
    <col min="11" max="11" width="0.7109375" style="189" customWidth="1"/>
    <col min="12" max="12" width="13.42578125" style="189" bestFit="1" customWidth="1"/>
    <col min="13" max="13" width="0.7109375" style="189" customWidth="1"/>
    <col min="14" max="14" width="13.42578125" style="40" bestFit="1" customWidth="1"/>
    <col min="15" max="15" width="0.7109375" style="40" customWidth="1"/>
    <col min="16" max="16" width="13.42578125" style="40" customWidth="1"/>
    <col min="17" max="17" width="9.140625" style="38" customWidth="1"/>
    <col min="18" max="16384" width="9.140625" style="38"/>
  </cols>
  <sheetData>
    <row r="1" spans="1:16" s="27" customFormat="1" ht="16.5" customHeight="1">
      <c r="A1" s="172" t="s">
        <v>0</v>
      </c>
      <c r="H1" s="201"/>
      <c r="I1" s="201"/>
      <c r="J1" s="201"/>
      <c r="K1" s="201"/>
      <c r="L1" s="201"/>
      <c r="M1" s="201"/>
      <c r="N1" s="28"/>
      <c r="O1" s="28"/>
      <c r="P1" s="28"/>
    </row>
    <row r="2" spans="1:16" s="27" customFormat="1" ht="16.5" customHeight="1">
      <c r="A2" s="27" t="s">
        <v>1</v>
      </c>
      <c r="H2" s="201"/>
      <c r="I2" s="201"/>
      <c r="J2" s="201"/>
      <c r="K2" s="201"/>
      <c r="L2" s="201"/>
      <c r="M2" s="201"/>
      <c r="N2" s="28"/>
      <c r="O2" s="28"/>
      <c r="P2" s="28"/>
    </row>
    <row r="3" spans="1:16" s="27" customFormat="1" ht="16.5" customHeight="1">
      <c r="A3" s="173" t="s">
        <v>2</v>
      </c>
      <c r="B3" s="29"/>
      <c r="C3" s="29"/>
      <c r="D3" s="29"/>
      <c r="E3" s="29"/>
      <c r="F3" s="29"/>
      <c r="G3" s="29"/>
      <c r="H3" s="170"/>
      <c r="I3" s="170"/>
      <c r="J3" s="170"/>
      <c r="K3" s="170"/>
      <c r="L3" s="170"/>
      <c r="M3" s="170"/>
      <c r="N3" s="30"/>
      <c r="O3" s="30"/>
      <c r="P3" s="30"/>
    </row>
    <row r="4" spans="1:16" s="27" customFormat="1" ht="16.5" customHeight="1">
      <c r="A4" s="174"/>
      <c r="H4" s="201"/>
      <c r="I4" s="201"/>
      <c r="J4" s="201"/>
      <c r="K4" s="201"/>
      <c r="L4" s="201"/>
      <c r="M4" s="201"/>
      <c r="N4" s="28"/>
      <c r="O4" s="28"/>
      <c r="P4" s="28"/>
    </row>
    <row r="5" spans="1:16" s="27" customFormat="1" ht="16.5" customHeight="1">
      <c r="A5" s="174"/>
      <c r="H5" s="201"/>
      <c r="I5" s="201"/>
      <c r="J5" s="201"/>
      <c r="K5" s="201"/>
      <c r="L5" s="201"/>
      <c r="M5" s="201"/>
      <c r="N5" s="28"/>
      <c r="O5" s="28"/>
      <c r="P5" s="28"/>
    </row>
    <row r="6" spans="1:16" s="27" customFormat="1" ht="16.5" customHeight="1">
      <c r="H6" s="201"/>
      <c r="I6" s="201"/>
      <c r="J6" s="213" t="s">
        <v>3</v>
      </c>
      <c r="K6" s="213"/>
      <c r="L6" s="213"/>
      <c r="M6" s="201"/>
      <c r="N6" s="214" t="s">
        <v>4</v>
      </c>
      <c r="O6" s="214"/>
      <c r="P6" s="214"/>
    </row>
    <row r="7" spans="1:16" s="27" customFormat="1" ht="16.5" customHeight="1">
      <c r="H7" s="201"/>
      <c r="I7" s="201"/>
      <c r="J7" s="215" t="s">
        <v>5</v>
      </c>
      <c r="K7" s="215"/>
      <c r="L7" s="215"/>
      <c r="M7" s="31"/>
      <c r="N7" s="215" t="s">
        <v>5</v>
      </c>
      <c r="O7" s="215"/>
      <c r="P7" s="215"/>
    </row>
    <row r="8" spans="1:16" s="27" customFormat="1" ht="16.5" customHeight="1">
      <c r="H8" s="201"/>
      <c r="I8" s="201"/>
      <c r="J8" s="32" t="s">
        <v>6</v>
      </c>
      <c r="K8" s="32"/>
      <c r="L8" s="32" t="s">
        <v>7</v>
      </c>
      <c r="M8" s="28"/>
      <c r="N8" s="32" t="s">
        <v>6</v>
      </c>
      <c r="O8" s="32"/>
      <c r="P8" s="32" t="s">
        <v>7</v>
      </c>
    </row>
    <row r="9" spans="1:16" s="27" customFormat="1" ht="16.5" customHeight="1">
      <c r="H9" s="201"/>
      <c r="I9" s="201"/>
      <c r="J9" s="33" t="s">
        <v>8</v>
      </c>
      <c r="K9" s="33"/>
      <c r="L9" s="33" t="s">
        <v>9</v>
      </c>
      <c r="M9" s="34"/>
      <c r="N9" s="33" t="s">
        <v>8</v>
      </c>
      <c r="O9" s="33"/>
      <c r="P9" s="33" t="s">
        <v>9</v>
      </c>
    </row>
    <row r="10" spans="1:16" s="27" customFormat="1" ht="16.5" customHeight="1">
      <c r="H10" s="201"/>
      <c r="I10" s="201"/>
      <c r="J10" s="33" t="s">
        <v>10</v>
      </c>
      <c r="K10" s="33"/>
      <c r="L10" s="33" t="s">
        <v>11</v>
      </c>
      <c r="M10" s="34"/>
      <c r="N10" s="33" t="s">
        <v>10</v>
      </c>
      <c r="O10" s="33"/>
      <c r="P10" s="33" t="s">
        <v>11</v>
      </c>
    </row>
    <row r="11" spans="1:16" s="27" customFormat="1" ht="16.5" customHeight="1">
      <c r="H11" s="35" t="s">
        <v>12</v>
      </c>
      <c r="I11" s="201"/>
      <c r="J11" s="36" t="s">
        <v>13</v>
      </c>
      <c r="K11" s="32"/>
      <c r="L11" s="36" t="s">
        <v>13</v>
      </c>
      <c r="M11" s="32"/>
      <c r="N11" s="36" t="s">
        <v>13</v>
      </c>
      <c r="O11" s="32"/>
      <c r="P11" s="36" t="s">
        <v>13</v>
      </c>
    </row>
    <row r="12" spans="1:16" s="27" customFormat="1" ht="16.5" customHeight="1">
      <c r="H12" s="201"/>
      <c r="I12" s="201"/>
      <c r="J12" s="37"/>
      <c r="K12" s="28"/>
      <c r="L12" s="28"/>
      <c r="M12" s="201"/>
      <c r="N12" s="37"/>
      <c r="O12" s="28"/>
      <c r="P12" s="28"/>
    </row>
    <row r="13" spans="1:16" ht="16.5" customHeight="1">
      <c r="A13" s="174" t="s">
        <v>14</v>
      </c>
      <c r="H13" s="200"/>
      <c r="I13" s="200"/>
      <c r="J13" s="39"/>
      <c r="K13" s="40"/>
      <c r="L13" s="40"/>
      <c r="M13" s="200"/>
      <c r="N13" s="39"/>
    </row>
    <row r="14" spans="1:16" ht="16.5" customHeight="1">
      <c r="E14" s="41"/>
      <c r="H14" s="200"/>
      <c r="I14" s="200"/>
      <c r="J14" s="39"/>
      <c r="K14" s="40"/>
      <c r="L14" s="40"/>
      <c r="M14" s="200"/>
      <c r="N14" s="39"/>
    </row>
    <row r="15" spans="1:16" ht="16.5" customHeight="1">
      <c r="A15" s="174" t="s">
        <v>15</v>
      </c>
      <c r="B15" s="41"/>
      <c r="E15" s="41"/>
      <c r="H15" s="200"/>
      <c r="I15" s="200"/>
      <c r="J15" s="42"/>
      <c r="K15" s="40"/>
      <c r="L15" s="43"/>
      <c r="M15" s="200"/>
      <c r="N15" s="42"/>
      <c r="P15" s="43"/>
    </row>
    <row r="16" spans="1:16" ht="16.5" customHeight="1">
      <c r="A16" s="27"/>
      <c r="B16" s="41"/>
      <c r="E16" s="41"/>
      <c r="H16" s="200"/>
      <c r="I16" s="200"/>
      <c r="J16" s="39"/>
      <c r="K16" s="40"/>
      <c r="L16" s="40"/>
      <c r="M16" s="200"/>
      <c r="N16" s="39"/>
    </row>
    <row r="17" spans="1:16" ht="16.5" customHeight="1">
      <c r="A17" s="44" t="s">
        <v>16</v>
      </c>
      <c r="H17" s="200"/>
      <c r="I17" s="200"/>
      <c r="J17" s="39">
        <v>90431008</v>
      </c>
      <c r="K17" s="40"/>
      <c r="L17" s="40">
        <v>224819803</v>
      </c>
      <c r="M17" s="40"/>
      <c r="N17" s="39">
        <v>68832750</v>
      </c>
      <c r="O17" s="200"/>
      <c r="P17" s="40">
        <v>203838409</v>
      </c>
    </row>
    <row r="18" spans="1:16" ht="16.5" customHeight="1">
      <c r="A18" s="44" t="s">
        <v>17</v>
      </c>
      <c r="E18" s="41"/>
      <c r="H18" s="200">
        <v>7</v>
      </c>
      <c r="I18" s="200"/>
      <c r="J18" s="39">
        <v>239841255</v>
      </c>
      <c r="K18" s="40"/>
      <c r="L18" s="40">
        <v>322149177</v>
      </c>
      <c r="M18" s="40"/>
      <c r="N18" s="39">
        <v>185655970</v>
      </c>
      <c r="O18" s="200"/>
      <c r="P18" s="40">
        <v>245682627</v>
      </c>
    </row>
    <row r="19" spans="1:16" ht="16.5" customHeight="1">
      <c r="A19" s="44" t="s">
        <v>18</v>
      </c>
      <c r="E19" s="41"/>
      <c r="H19" s="200">
        <v>8</v>
      </c>
      <c r="I19" s="200"/>
      <c r="J19" s="39">
        <v>433533513</v>
      </c>
      <c r="K19" s="40"/>
      <c r="L19" s="40">
        <v>408567123</v>
      </c>
      <c r="M19" s="40"/>
      <c r="N19" s="39">
        <v>239598930</v>
      </c>
      <c r="O19" s="200"/>
      <c r="P19" s="40">
        <v>259329518</v>
      </c>
    </row>
    <row r="20" spans="1:16" ht="16.5" customHeight="1">
      <c r="A20" s="38" t="s">
        <v>19</v>
      </c>
      <c r="H20" s="200">
        <v>9</v>
      </c>
      <c r="I20" s="200"/>
      <c r="J20" s="39">
        <v>12027632</v>
      </c>
      <c r="K20" s="40"/>
      <c r="L20" s="40">
        <v>170912</v>
      </c>
      <c r="M20" s="40"/>
      <c r="N20" s="39">
        <v>12019736</v>
      </c>
      <c r="O20" s="200"/>
      <c r="P20" s="40">
        <v>0</v>
      </c>
    </row>
    <row r="21" spans="1:16" ht="16.5" customHeight="1">
      <c r="A21" s="38" t="s">
        <v>20</v>
      </c>
      <c r="E21" s="41"/>
      <c r="H21" s="200">
        <v>18</v>
      </c>
      <c r="I21" s="200"/>
      <c r="J21" s="39">
        <v>0</v>
      </c>
      <c r="K21" s="40"/>
      <c r="L21" s="40">
        <v>0</v>
      </c>
      <c r="M21" s="40"/>
      <c r="N21" s="39">
        <v>108143143</v>
      </c>
      <c r="O21" s="200"/>
      <c r="P21" s="40">
        <v>104765368</v>
      </c>
    </row>
    <row r="22" spans="1:16" ht="16.5" customHeight="1">
      <c r="A22" s="38" t="s">
        <v>21</v>
      </c>
      <c r="E22" s="41"/>
      <c r="H22" s="200">
        <v>18</v>
      </c>
      <c r="I22" s="200"/>
      <c r="J22" s="39">
        <v>25000000</v>
      </c>
      <c r="K22" s="40"/>
      <c r="L22" s="40">
        <v>25000000</v>
      </c>
      <c r="M22" s="40"/>
      <c r="N22" s="39">
        <v>25000000</v>
      </c>
      <c r="O22" s="200"/>
      <c r="P22" s="40">
        <v>25000000</v>
      </c>
    </row>
    <row r="23" spans="1:16" ht="16.5" customHeight="1">
      <c r="A23" s="38" t="s">
        <v>22</v>
      </c>
      <c r="E23" s="41"/>
      <c r="H23" s="200"/>
      <c r="I23" s="200"/>
      <c r="J23" s="39">
        <v>2397461</v>
      </c>
      <c r="K23" s="40"/>
      <c r="L23" s="40">
        <v>2385603</v>
      </c>
      <c r="M23" s="40"/>
      <c r="N23" s="39">
        <v>2397461</v>
      </c>
      <c r="O23" s="200"/>
      <c r="P23" s="40">
        <v>2385603</v>
      </c>
    </row>
    <row r="24" spans="1:16" ht="16.5" customHeight="1">
      <c r="A24" s="38" t="s">
        <v>23</v>
      </c>
      <c r="H24" s="200"/>
      <c r="I24" s="200"/>
      <c r="J24" s="45">
        <v>54732231</v>
      </c>
      <c r="K24" s="40"/>
      <c r="L24" s="46">
        <v>41121294</v>
      </c>
      <c r="M24" s="40"/>
      <c r="N24" s="45">
        <v>43752083</v>
      </c>
      <c r="O24" s="200"/>
      <c r="P24" s="46">
        <v>35108532</v>
      </c>
    </row>
    <row r="25" spans="1:16" ht="16.5" customHeight="1">
      <c r="E25" s="41"/>
      <c r="H25" s="200"/>
      <c r="I25" s="200"/>
      <c r="J25" s="39"/>
      <c r="K25" s="40"/>
      <c r="L25" s="40"/>
      <c r="M25" s="40"/>
      <c r="N25" s="39"/>
      <c r="O25" s="200"/>
    </row>
    <row r="26" spans="1:16" ht="16.5" customHeight="1">
      <c r="A26" s="175" t="s">
        <v>24</v>
      </c>
      <c r="H26" s="200"/>
      <c r="I26" s="200"/>
      <c r="J26" s="45">
        <f>SUM(J17:J25)</f>
        <v>857963100</v>
      </c>
      <c r="K26" s="40"/>
      <c r="L26" s="46">
        <f>SUM(L17:L25)</f>
        <v>1024213912</v>
      </c>
      <c r="M26" s="40"/>
      <c r="N26" s="45">
        <f>SUM(N17:N25)</f>
        <v>685400073</v>
      </c>
      <c r="O26" s="200"/>
      <c r="P26" s="46">
        <f>SUM(P17:P25)</f>
        <v>876110057</v>
      </c>
    </row>
    <row r="27" spans="1:16" ht="16.5" customHeight="1">
      <c r="H27" s="200"/>
      <c r="I27" s="200"/>
      <c r="J27" s="39"/>
      <c r="K27" s="40"/>
      <c r="L27" s="40"/>
      <c r="M27" s="40"/>
      <c r="N27" s="39"/>
    </row>
    <row r="28" spans="1:16" ht="16.5" customHeight="1">
      <c r="A28" s="175" t="s">
        <v>25</v>
      </c>
      <c r="H28" s="200"/>
      <c r="I28" s="200"/>
      <c r="J28" s="39"/>
      <c r="K28" s="40"/>
      <c r="L28" s="40"/>
      <c r="M28" s="40"/>
      <c r="N28" s="39"/>
      <c r="O28" s="200"/>
    </row>
    <row r="29" spans="1:16" ht="16.5" customHeight="1">
      <c r="A29" s="27"/>
      <c r="H29" s="200"/>
      <c r="I29" s="200"/>
      <c r="J29" s="39"/>
      <c r="K29" s="40"/>
      <c r="L29" s="40"/>
      <c r="M29" s="40"/>
      <c r="N29" s="39"/>
      <c r="O29" s="200"/>
    </row>
    <row r="30" spans="1:16" ht="16.5" customHeight="1">
      <c r="A30" s="171" t="s">
        <v>26</v>
      </c>
      <c r="H30" s="200"/>
      <c r="I30" s="200"/>
      <c r="J30" s="39">
        <v>89222454</v>
      </c>
      <c r="K30" s="40"/>
      <c r="L30" s="40">
        <v>87512454</v>
      </c>
      <c r="M30" s="40"/>
      <c r="N30" s="39">
        <v>75937326</v>
      </c>
      <c r="O30" s="200"/>
      <c r="P30" s="40">
        <v>75937326</v>
      </c>
    </row>
    <row r="31" spans="1:16" ht="16.5" customHeight="1">
      <c r="A31" s="171" t="s">
        <v>27</v>
      </c>
      <c r="H31" s="200"/>
      <c r="I31" s="200"/>
      <c r="J31" s="39">
        <v>0</v>
      </c>
      <c r="K31" s="40"/>
      <c r="L31" s="40">
        <v>0</v>
      </c>
      <c r="M31" s="40"/>
      <c r="N31" s="39">
        <v>68134375</v>
      </c>
      <c r="O31" s="200"/>
      <c r="P31" s="40">
        <v>68134375</v>
      </c>
    </row>
    <row r="32" spans="1:16" ht="16.5" customHeight="1">
      <c r="A32" s="171" t="s">
        <v>28</v>
      </c>
      <c r="H32" s="200"/>
      <c r="I32" s="200"/>
      <c r="J32" s="39"/>
      <c r="K32" s="40"/>
      <c r="L32" s="40"/>
      <c r="M32" s="40"/>
      <c r="N32" s="39"/>
      <c r="O32" s="200"/>
    </row>
    <row r="33" spans="1:16" ht="16.5" customHeight="1">
      <c r="A33" s="171"/>
      <c r="B33" s="38" t="s">
        <v>29</v>
      </c>
      <c r="H33" s="200">
        <v>5</v>
      </c>
      <c r="I33" s="200"/>
      <c r="J33" s="39">
        <v>69863000</v>
      </c>
      <c r="K33" s="40"/>
      <c r="L33" s="40">
        <v>69863000</v>
      </c>
      <c r="M33" s="40"/>
      <c r="N33" s="39">
        <v>69863000</v>
      </c>
      <c r="O33" s="200"/>
      <c r="P33" s="40">
        <v>69863000</v>
      </c>
    </row>
    <row r="34" spans="1:16" ht="16.5" customHeight="1">
      <c r="A34" s="171" t="s">
        <v>30</v>
      </c>
      <c r="H34" s="200">
        <v>10</v>
      </c>
      <c r="I34" s="200"/>
      <c r="J34" s="39">
        <v>704305116</v>
      </c>
      <c r="K34" s="40"/>
      <c r="L34" s="40">
        <v>568309385</v>
      </c>
      <c r="M34" s="40"/>
      <c r="N34" s="39">
        <v>702851819</v>
      </c>
      <c r="O34" s="200"/>
      <c r="P34" s="40">
        <v>566892628</v>
      </c>
    </row>
    <row r="35" spans="1:16" ht="16.5" customHeight="1">
      <c r="A35" s="171" t="s">
        <v>31</v>
      </c>
      <c r="H35" s="200">
        <v>10</v>
      </c>
      <c r="I35" s="200"/>
      <c r="J35" s="39">
        <v>30719332</v>
      </c>
      <c r="K35" s="40"/>
      <c r="L35" s="40">
        <v>13456525</v>
      </c>
      <c r="M35" s="40"/>
      <c r="N35" s="39">
        <v>26883447</v>
      </c>
      <c r="O35" s="200"/>
      <c r="P35" s="40">
        <v>8937206</v>
      </c>
    </row>
    <row r="36" spans="1:16" ht="16.5" customHeight="1">
      <c r="A36" s="171" t="s">
        <v>32</v>
      </c>
      <c r="H36" s="200">
        <v>10</v>
      </c>
      <c r="I36" s="200"/>
      <c r="J36" s="39">
        <v>4264484</v>
      </c>
      <c r="K36" s="40"/>
      <c r="L36" s="40">
        <v>4836770</v>
      </c>
      <c r="M36" s="40"/>
      <c r="N36" s="39">
        <v>4165356</v>
      </c>
      <c r="O36" s="200"/>
      <c r="P36" s="40">
        <v>4760029</v>
      </c>
    </row>
    <row r="37" spans="1:16" ht="16.5" customHeight="1">
      <c r="A37" s="171" t="s">
        <v>33</v>
      </c>
      <c r="H37" s="200"/>
      <c r="I37" s="200"/>
      <c r="J37" s="39">
        <v>25294501</v>
      </c>
      <c r="K37" s="40"/>
      <c r="L37" s="40">
        <v>18458211</v>
      </c>
      <c r="M37" s="40"/>
      <c r="N37" s="39">
        <v>10353592</v>
      </c>
      <c r="O37" s="200"/>
      <c r="P37" s="40">
        <v>9746676</v>
      </c>
    </row>
    <row r="38" spans="1:16" ht="16.5" customHeight="1">
      <c r="A38" s="38" t="s">
        <v>34</v>
      </c>
      <c r="H38" s="200">
        <v>0</v>
      </c>
      <c r="I38" s="200"/>
      <c r="J38" s="45">
        <v>13585865</v>
      </c>
      <c r="K38" s="40"/>
      <c r="L38" s="46">
        <v>14478996</v>
      </c>
      <c r="M38" s="40"/>
      <c r="N38" s="45">
        <v>7771521</v>
      </c>
      <c r="O38" s="200"/>
      <c r="P38" s="46">
        <v>8628784</v>
      </c>
    </row>
    <row r="39" spans="1:16" ht="16.5" customHeight="1">
      <c r="E39" s="41"/>
      <c r="H39" s="200"/>
      <c r="I39" s="200"/>
      <c r="J39" s="39"/>
      <c r="K39" s="40"/>
      <c r="L39" s="40"/>
      <c r="M39" s="40"/>
      <c r="N39" s="39"/>
      <c r="O39" s="200"/>
    </row>
    <row r="40" spans="1:16" ht="16.5" customHeight="1">
      <c r="A40" s="175" t="s">
        <v>35</v>
      </c>
      <c r="H40" s="200"/>
      <c r="I40" s="200"/>
      <c r="J40" s="45">
        <f>SUM(J30:J39)</f>
        <v>937254752</v>
      </c>
      <c r="K40" s="40"/>
      <c r="L40" s="46">
        <f>SUM(L30:L39)</f>
        <v>776915341</v>
      </c>
      <c r="M40" s="40"/>
      <c r="N40" s="45">
        <f>SUM(N30:N39)</f>
        <v>965960436</v>
      </c>
      <c r="O40" s="200"/>
      <c r="P40" s="46">
        <f>SUM(P30:P39)</f>
        <v>812900024</v>
      </c>
    </row>
    <row r="41" spans="1:16" ht="16.5" customHeight="1">
      <c r="A41" s="44"/>
      <c r="H41" s="200"/>
      <c r="I41" s="200"/>
      <c r="J41" s="39"/>
      <c r="K41" s="40"/>
      <c r="L41" s="40"/>
      <c r="M41" s="40"/>
      <c r="N41" s="39"/>
    </row>
    <row r="42" spans="1:16" ht="16.5" customHeight="1" thickBot="1">
      <c r="A42" s="27" t="s">
        <v>36</v>
      </c>
      <c r="H42" s="200"/>
      <c r="I42" s="200"/>
      <c r="J42" s="47">
        <f>SUM(J26+J40)</f>
        <v>1795217852</v>
      </c>
      <c r="K42" s="40"/>
      <c r="L42" s="48">
        <f>SUM(L26+L40)</f>
        <v>1801129253</v>
      </c>
      <c r="M42" s="40"/>
      <c r="N42" s="47">
        <f>SUM(N26+N40)</f>
        <v>1651360509</v>
      </c>
      <c r="O42" s="200"/>
      <c r="P42" s="48">
        <f>SUM(P26+P40)</f>
        <v>1689010081</v>
      </c>
    </row>
    <row r="43" spans="1:16" ht="16.5" customHeight="1" thickTop="1">
      <c r="A43" s="27"/>
      <c r="H43" s="200"/>
      <c r="I43" s="200"/>
      <c r="J43" s="40"/>
      <c r="K43" s="40"/>
      <c r="L43" s="40"/>
      <c r="M43" s="40"/>
    </row>
    <row r="44" spans="1:16" ht="16.5" customHeight="1">
      <c r="A44" s="27"/>
      <c r="H44" s="200"/>
      <c r="I44" s="200"/>
      <c r="J44" s="40"/>
      <c r="K44" s="40"/>
      <c r="L44" s="40"/>
      <c r="M44" s="40"/>
    </row>
    <row r="45" spans="1:16" ht="16.5" customHeight="1">
      <c r="A45" s="27"/>
      <c r="H45" s="200"/>
      <c r="I45" s="200"/>
      <c r="J45" s="40"/>
      <c r="K45" s="40"/>
      <c r="L45" s="40"/>
      <c r="M45" s="40"/>
    </row>
    <row r="46" spans="1:16" ht="16.5" customHeight="1">
      <c r="A46" s="27"/>
      <c r="H46" s="200"/>
      <c r="I46" s="200"/>
      <c r="J46" s="40"/>
      <c r="K46" s="40"/>
      <c r="L46" s="40"/>
      <c r="M46" s="40"/>
    </row>
    <row r="47" spans="1:16" ht="16.5" customHeight="1">
      <c r="A47" s="27"/>
      <c r="H47" s="200"/>
      <c r="I47" s="200"/>
      <c r="J47" s="40"/>
      <c r="K47" s="40"/>
      <c r="L47" s="40"/>
      <c r="M47" s="40"/>
    </row>
    <row r="48" spans="1:16" ht="9.75" customHeight="1">
      <c r="A48" s="27"/>
      <c r="H48" s="200"/>
      <c r="I48" s="200"/>
      <c r="J48" s="40"/>
      <c r="K48" s="40"/>
      <c r="L48" s="40"/>
      <c r="M48" s="40"/>
      <c r="O48" s="200"/>
    </row>
    <row r="49" spans="1:16" s="44" customFormat="1" ht="16.5" customHeight="1">
      <c r="A49" s="216" t="s">
        <v>37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</row>
    <row r="50" spans="1:16" s="44" customFormat="1" ht="16.5" customHeight="1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</row>
    <row r="51" spans="1:16" s="44" customFormat="1" ht="16.5" customHeight="1">
      <c r="A51" s="200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</row>
    <row r="52" spans="1:16" ht="22.35" customHeight="1">
      <c r="A52" s="176" t="s">
        <v>38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1"/>
      <c r="O52" s="51"/>
      <c r="P52" s="51"/>
    </row>
    <row r="53" spans="1:16" s="27" customFormat="1" ht="16.5" customHeight="1">
      <c r="A53" s="27" t="str">
        <f>A1</f>
        <v xml:space="preserve">PROEN Corp Public Company Limited </v>
      </c>
      <c r="H53" s="201"/>
      <c r="I53" s="201"/>
      <c r="J53" s="201"/>
      <c r="K53" s="201"/>
      <c r="L53" s="201"/>
      <c r="M53" s="201"/>
      <c r="N53" s="28"/>
      <c r="O53" s="28"/>
      <c r="P53" s="28"/>
    </row>
    <row r="54" spans="1:16" s="27" customFormat="1" ht="16.5" customHeight="1">
      <c r="A54" s="175" t="s">
        <v>39</v>
      </c>
      <c r="H54" s="201"/>
      <c r="I54" s="201"/>
      <c r="J54" s="201"/>
      <c r="K54" s="201"/>
      <c r="L54" s="201"/>
      <c r="M54" s="201"/>
      <c r="N54" s="28"/>
      <c r="O54" s="28"/>
      <c r="P54" s="28"/>
    </row>
    <row r="55" spans="1:16" s="27" customFormat="1" ht="16.5" customHeight="1">
      <c r="A55" s="177" t="str">
        <f>A3</f>
        <v>As at 30 June 2024</v>
      </c>
      <c r="B55" s="29"/>
      <c r="C55" s="29"/>
      <c r="D55" s="29"/>
      <c r="E55" s="29"/>
      <c r="F55" s="29"/>
      <c r="G55" s="29"/>
      <c r="H55" s="170"/>
      <c r="I55" s="170"/>
      <c r="J55" s="170"/>
      <c r="K55" s="170"/>
      <c r="L55" s="170"/>
      <c r="M55" s="170"/>
      <c r="N55" s="30"/>
      <c r="O55" s="30"/>
      <c r="P55" s="30"/>
    </row>
    <row r="56" spans="1:16" s="27" customFormat="1" ht="16.5" customHeight="1">
      <c r="A56" s="178"/>
      <c r="H56" s="201"/>
      <c r="I56" s="201"/>
      <c r="J56" s="201"/>
      <c r="K56" s="201"/>
      <c r="L56" s="201"/>
      <c r="M56" s="201"/>
      <c r="N56" s="28"/>
      <c r="O56" s="28"/>
      <c r="P56" s="28"/>
    </row>
    <row r="57" spans="1:16" s="27" customFormat="1" ht="16.5" customHeight="1">
      <c r="H57" s="201"/>
      <c r="I57" s="201"/>
      <c r="J57" s="201"/>
      <c r="K57" s="201"/>
      <c r="L57" s="201"/>
      <c r="M57" s="201"/>
      <c r="N57" s="28"/>
      <c r="O57" s="28"/>
      <c r="P57" s="28"/>
    </row>
    <row r="58" spans="1:16" s="27" customFormat="1" ht="16.5" customHeight="1">
      <c r="H58" s="201"/>
      <c r="I58" s="201"/>
      <c r="J58" s="213" t="s">
        <v>3</v>
      </c>
      <c r="K58" s="213"/>
      <c r="L58" s="213"/>
      <c r="M58" s="201"/>
      <c r="N58" s="214" t="s">
        <v>4</v>
      </c>
      <c r="O58" s="214"/>
      <c r="P58" s="214"/>
    </row>
    <row r="59" spans="1:16" s="27" customFormat="1" ht="16.5" customHeight="1">
      <c r="H59" s="201"/>
      <c r="I59" s="201"/>
      <c r="J59" s="215" t="s">
        <v>5</v>
      </c>
      <c r="K59" s="215"/>
      <c r="L59" s="215"/>
      <c r="M59" s="31"/>
      <c r="N59" s="215" t="s">
        <v>5</v>
      </c>
      <c r="O59" s="215"/>
      <c r="P59" s="215"/>
    </row>
    <row r="60" spans="1:16" s="27" customFormat="1" ht="16.5" customHeight="1">
      <c r="H60" s="201"/>
      <c r="I60" s="201"/>
      <c r="J60" s="32" t="s">
        <v>6</v>
      </c>
      <c r="K60" s="32"/>
      <c r="L60" s="32" t="s">
        <v>7</v>
      </c>
      <c r="M60" s="28"/>
      <c r="N60" s="32" t="s">
        <v>6</v>
      </c>
      <c r="O60" s="32"/>
      <c r="P60" s="32" t="s">
        <v>7</v>
      </c>
    </row>
    <row r="61" spans="1:16" s="27" customFormat="1" ht="16.5" customHeight="1">
      <c r="H61" s="201"/>
      <c r="I61" s="201"/>
      <c r="J61" s="33" t="s">
        <v>8</v>
      </c>
      <c r="K61" s="33"/>
      <c r="L61" s="33" t="s">
        <v>9</v>
      </c>
      <c r="M61" s="34"/>
      <c r="N61" s="33" t="s">
        <v>8</v>
      </c>
      <c r="O61" s="33"/>
      <c r="P61" s="33" t="s">
        <v>9</v>
      </c>
    </row>
    <row r="62" spans="1:16" s="27" customFormat="1" ht="16.5" customHeight="1">
      <c r="H62" s="201"/>
      <c r="I62" s="201"/>
      <c r="J62" s="33" t="s">
        <v>10</v>
      </c>
      <c r="K62" s="33"/>
      <c r="L62" s="33" t="s">
        <v>11</v>
      </c>
      <c r="M62" s="34"/>
      <c r="N62" s="33" t="s">
        <v>10</v>
      </c>
      <c r="O62" s="33"/>
      <c r="P62" s="33" t="s">
        <v>11</v>
      </c>
    </row>
    <row r="63" spans="1:16" s="27" customFormat="1" ht="16.5" customHeight="1">
      <c r="H63" s="35" t="s">
        <v>12</v>
      </c>
      <c r="I63" s="201"/>
      <c r="J63" s="36" t="s">
        <v>13</v>
      </c>
      <c r="K63" s="32"/>
      <c r="L63" s="36" t="s">
        <v>13</v>
      </c>
      <c r="M63" s="32"/>
      <c r="N63" s="36" t="s">
        <v>13</v>
      </c>
      <c r="O63" s="32"/>
      <c r="P63" s="36" t="s">
        <v>13</v>
      </c>
    </row>
    <row r="64" spans="1:16" s="27" customFormat="1" ht="16.5" customHeight="1">
      <c r="H64" s="201"/>
      <c r="I64" s="201"/>
      <c r="J64" s="37"/>
      <c r="K64" s="28"/>
      <c r="L64" s="28"/>
      <c r="M64" s="201"/>
      <c r="N64" s="37"/>
      <c r="O64" s="28"/>
      <c r="P64" s="28"/>
    </row>
    <row r="65" spans="1:16" ht="16.5" customHeight="1">
      <c r="A65" s="178" t="s">
        <v>40</v>
      </c>
      <c r="H65" s="200"/>
      <c r="I65" s="200"/>
      <c r="J65" s="52"/>
      <c r="K65" s="200"/>
      <c r="L65" s="200"/>
      <c r="M65" s="200"/>
      <c r="N65" s="39"/>
    </row>
    <row r="66" spans="1:16" ht="16.5" customHeight="1">
      <c r="E66" s="41"/>
      <c r="H66" s="200"/>
      <c r="I66" s="200"/>
      <c r="J66" s="52"/>
      <c r="K66" s="200"/>
      <c r="L66" s="200"/>
      <c r="M66" s="200"/>
      <c r="N66" s="39"/>
    </row>
    <row r="67" spans="1:16" ht="16.5" customHeight="1">
      <c r="A67" s="27" t="s">
        <v>41</v>
      </c>
      <c r="E67" s="41"/>
      <c r="H67" s="200"/>
      <c r="I67" s="200"/>
      <c r="J67" s="53"/>
      <c r="K67" s="54"/>
      <c r="L67" s="54"/>
      <c r="M67" s="200"/>
      <c r="N67" s="39"/>
    </row>
    <row r="68" spans="1:16" ht="16.5" customHeight="1">
      <c r="E68" s="41"/>
      <c r="H68" s="200"/>
      <c r="I68" s="200"/>
      <c r="J68" s="55"/>
      <c r="K68" s="200"/>
      <c r="L68" s="56"/>
      <c r="M68" s="200"/>
      <c r="N68" s="39"/>
    </row>
    <row r="69" spans="1:16" ht="16.5" customHeight="1">
      <c r="A69" s="38" t="s">
        <v>42</v>
      </c>
      <c r="E69" s="41"/>
      <c r="H69" s="38"/>
      <c r="I69" s="200"/>
      <c r="J69" s="39"/>
      <c r="K69" s="40"/>
      <c r="L69" s="40"/>
      <c r="M69" s="40"/>
      <c r="N69" s="39"/>
      <c r="O69" s="200"/>
    </row>
    <row r="70" spans="1:16" ht="16.5" customHeight="1">
      <c r="B70" s="38" t="s">
        <v>43</v>
      </c>
      <c r="E70" s="41"/>
      <c r="H70" s="200">
        <v>11</v>
      </c>
      <c r="I70" s="200"/>
      <c r="J70" s="39">
        <v>91722157</v>
      </c>
      <c r="K70" s="40"/>
      <c r="L70" s="40">
        <v>54288330</v>
      </c>
      <c r="M70" s="40"/>
      <c r="N70" s="39">
        <v>33167413</v>
      </c>
      <c r="O70" s="200"/>
      <c r="P70" s="40">
        <v>9000000</v>
      </c>
    </row>
    <row r="71" spans="1:16" ht="16.5" customHeight="1">
      <c r="A71" s="38" t="s">
        <v>44</v>
      </c>
      <c r="H71" s="200">
        <v>13</v>
      </c>
      <c r="I71" s="200"/>
      <c r="J71" s="39">
        <v>466050786</v>
      </c>
      <c r="K71" s="40"/>
      <c r="L71" s="40">
        <v>447003239</v>
      </c>
      <c r="M71" s="40"/>
      <c r="N71" s="39">
        <v>348401657</v>
      </c>
      <c r="O71" s="200"/>
      <c r="P71" s="40">
        <v>372526130</v>
      </c>
    </row>
    <row r="72" spans="1:16" ht="16.5" customHeight="1">
      <c r="A72" s="171" t="s">
        <v>45</v>
      </c>
      <c r="B72" s="44"/>
      <c r="H72" s="200"/>
      <c r="I72" s="200"/>
      <c r="J72" s="39"/>
      <c r="K72" s="40"/>
      <c r="L72" s="40"/>
      <c r="M72" s="40"/>
      <c r="N72" s="39"/>
      <c r="O72" s="200"/>
    </row>
    <row r="73" spans="1:16" ht="16.5" customHeight="1">
      <c r="A73" s="171"/>
      <c r="B73" s="44" t="s">
        <v>46</v>
      </c>
      <c r="H73" s="200">
        <v>11</v>
      </c>
      <c r="I73" s="200"/>
      <c r="J73" s="39">
        <v>33837359</v>
      </c>
      <c r="K73" s="40"/>
      <c r="L73" s="40">
        <v>13246726</v>
      </c>
      <c r="M73" s="40"/>
      <c r="N73" s="39">
        <v>31937346</v>
      </c>
      <c r="O73" s="200"/>
      <c r="P73" s="40">
        <v>10968709</v>
      </c>
    </row>
    <row r="74" spans="1:16" ht="16.5" customHeight="1">
      <c r="A74" s="38" t="s">
        <v>47</v>
      </c>
      <c r="H74" s="200">
        <v>12</v>
      </c>
      <c r="I74" s="200"/>
      <c r="J74" s="39">
        <v>12375945</v>
      </c>
      <c r="K74" s="40"/>
      <c r="L74" s="40">
        <v>9742703</v>
      </c>
      <c r="M74" s="40"/>
      <c r="N74" s="39">
        <v>11240637</v>
      </c>
      <c r="O74" s="200"/>
      <c r="P74" s="40">
        <v>8633751</v>
      </c>
    </row>
    <row r="75" spans="1:16" ht="16.5" customHeight="1">
      <c r="A75" s="38" t="s">
        <v>48</v>
      </c>
      <c r="H75" s="200">
        <v>11</v>
      </c>
      <c r="I75" s="200"/>
      <c r="J75" s="39">
        <v>100383831</v>
      </c>
      <c r="K75" s="40"/>
      <c r="L75" s="40">
        <v>498853654</v>
      </c>
      <c r="M75" s="40"/>
      <c r="N75" s="39">
        <v>100383831</v>
      </c>
      <c r="O75" s="200"/>
      <c r="P75" s="40">
        <v>498853654</v>
      </c>
    </row>
    <row r="76" spans="1:16" ht="16.5" customHeight="1">
      <c r="A76" s="38" t="s">
        <v>49</v>
      </c>
      <c r="H76" s="200"/>
      <c r="I76" s="200"/>
      <c r="J76" s="39">
        <v>132957</v>
      </c>
      <c r="K76" s="40"/>
      <c r="L76" s="40">
        <v>194952</v>
      </c>
      <c r="M76" s="40"/>
      <c r="N76" s="39">
        <v>0</v>
      </c>
      <c r="O76" s="200"/>
      <c r="P76" s="40">
        <v>0</v>
      </c>
    </row>
    <row r="77" spans="1:16" ht="16.5" customHeight="1">
      <c r="A77" s="38" t="s">
        <v>50</v>
      </c>
      <c r="C77" s="27"/>
      <c r="H77" s="200"/>
      <c r="I77" s="200"/>
      <c r="J77" s="45">
        <v>9443663</v>
      </c>
      <c r="K77" s="40"/>
      <c r="L77" s="46">
        <v>13139085</v>
      </c>
      <c r="M77" s="40"/>
      <c r="N77" s="45">
        <v>5343622</v>
      </c>
      <c r="O77" s="200"/>
      <c r="P77" s="46">
        <v>10066597</v>
      </c>
    </row>
    <row r="78" spans="1:16" ht="16.5" customHeight="1">
      <c r="E78" s="41"/>
      <c r="H78" s="200"/>
      <c r="I78" s="200"/>
      <c r="J78" s="39"/>
      <c r="K78" s="40"/>
      <c r="L78" s="40"/>
      <c r="M78" s="40"/>
      <c r="N78" s="39"/>
    </row>
    <row r="79" spans="1:16" ht="16.5" customHeight="1">
      <c r="A79" s="175" t="s">
        <v>51</v>
      </c>
      <c r="H79" s="200"/>
      <c r="I79" s="200"/>
      <c r="J79" s="45">
        <f>SUM(J69:J78)</f>
        <v>713946698</v>
      </c>
      <c r="K79" s="40"/>
      <c r="L79" s="46">
        <f>SUM(L69:L78)</f>
        <v>1036468689</v>
      </c>
      <c r="M79" s="40"/>
      <c r="N79" s="45">
        <f>SUM(N69:N78)</f>
        <v>530474506</v>
      </c>
      <c r="O79" s="200"/>
      <c r="P79" s="46">
        <f>SUM(P69:P78)</f>
        <v>910048841</v>
      </c>
    </row>
    <row r="80" spans="1:16" ht="16.5" customHeight="1">
      <c r="E80" s="41"/>
      <c r="H80" s="200"/>
      <c r="I80" s="200"/>
      <c r="J80" s="39"/>
      <c r="K80" s="40"/>
      <c r="L80" s="40"/>
      <c r="M80" s="40"/>
      <c r="N80" s="39"/>
    </row>
    <row r="81" spans="1:16" ht="16.5" customHeight="1">
      <c r="A81" s="27" t="s">
        <v>52</v>
      </c>
      <c r="H81" s="200"/>
      <c r="I81" s="38"/>
      <c r="J81" s="39"/>
      <c r="K81" s="40"/>
      <c r="L81" s="40"/>
      <c r="M81" s="40"/>
      <c r="N81" s="39"/>
      <c r="O81" s="38"/>
    </row>
    <row r="82" spans="1:16" ht="16.5" customHeight="1">
      <c r="E82" s="41"/>
      <c r="H82" s="200"/>
      <c r="I82" s="200"/>
      <c r="J82" s="39"/>
      <c r="K82" s="40"/>
      <c r="L82" s="40"/>
      <c r="M82" s="40"/>
      <c r="N82" s="39"/>
      <c r="O82" s="200"/>
    </row>
    <row r="83" spans="1:16" ht="16.5" customHeight="1">
      <c r="A83" s="38" t="s">
        <v>53</v>
      </c>
      <c r="E83" s="41"/>
      <c r="H83" s="200"/>
      <c r="I83" s="200"/>
      <c r="J83" s="39">
        <v>325386</v>
      </c>
      <c r="K83" s="40"/>
      <c r="L83" s="40">
        <v>650771</v>
      </c>
      <c r="M83" s="40"/>
      <c r="N83" s="39">
        <v>325386</v>
      </c>
      <c r="O83" s="38"/>
      <c r="P83" s="40">
        <v>650771</v>
      </c>
    </row>
    <row r="84" spans="1:16" ht="16.5" customHeight="1">
      <c r="A84" s="38" t="s">
        <v>54</v>
      </c>
      <c r="H84" s="200"/>
      <c r="I84" s="38"/>
      <c r="J84" s="39"/>
      <c r="K84" s="40"/>
      <c r="L84" s="40"/>
      <c r="M84" s="40"/>
      <c r="N84" s="39"/>
      <c r="O84" s="200"/>
    </row>
    <row r="85" spans="1:16" ht="16.5" customHeight="1">
      <c r="B85" s="38" t="s">
        <v>55</v>
      </c>
      <c r="H85" s="200">
        <v>11</v>
      </c>
      <c r="I85" s="38"/>
      <c r="J85" s="39">
        <v>195931614</v>
      </c>
      <c r="K85" s="40"/>
      <c r="L85" s="40">
        <v>174276255</v>
      </c>
      <c r="M85" s="40"/>
      <c r="N85" s="39">
        <v>195251537</v>
      </c>
      <c r="O85" s="200"/>
      <c r="P85" s="40">
        <v>173142894</v>
      </c>
    </row>
    <row r="86" spans="1:16" ht="16.5" customHeight="1">
      <c r="A86" s="38" t="s">
        <v>56</v>
      </c>
      <c r="H86" s="200">
        <v>11</v>
      </c>
      <c r="I86" s="38"/>
      <c r="J86" s="39">
        <v>300500170</v>
      </c>
      <c r="K86" s="40"/>
      <c r="L86" s="40">
        <v>0</v>
      </c>
      <c r="M86" s="40"/>
      <c r="N86" s="39">
        <v>300500170</v>
      </c>
      <c r="O86" s="200"/>
      <c r="P86" s="40">
        <v>0</v>
      </c>
    </row>
    <row r="87" spans="1:16" ht="16.5" customHeight="1">
      <c r="A87" s="38" t="s">
        <v>57</v>
      </c>
      <c r="E87" s="41"/>
      <c r="H87" s="200">
        <v>12</v>
      </c>
      <c r="I87" s="200"/>
      <c r="J87" s="39">
        <v>18339714</v>
      </c>
      <c r="K87" s="40"/>
      <c r="L87" s="40">
        <v>4241379</v>
      </c>
      <c r="M87" s="40"/>
      <c r="N87" s="39">
        <v>16268269</v>
      </c>
      <c r="O87" s="38"/>
      <c r="P87" s="40">
        <v>1595614</v>
      </c>
    </row>
    <row r="88" spans="1:16" ht="16.5" customHeight="1">
      <c r="A88" s="44" t="s">
        <v>58</v>
      </c>
      <c r="H88" s="200"/>
      <c r="I88" s="38"/>
      <c r="J88" s="39">
        <v>19875523</v>
      </c>
      <c r="K88" s="40"/>
      <c r="L88" s="40">
        <v>17959276</v>
      </c>
      <c r="M88" s="40"/>
      <c r="N88" s="39">
        <v>15386134</v>
      </c>
      <c r="O88" s="38"/>
      <c r="P88" s="40">
        <v>13747082</v>
      </c>
    </row>
    <row r="89" spans="1:16" ht="16.5" customHeight="1">
      <c r="A89" s="44" t="s">
        <v>59</v>
      </c>
      <c r="H89" s="200"/>
      <c r="I89" s="38"/>
      <c r="J89" s="45">
        <v>8234584</v>
      </c>
      <c r="K89" s="40"/>
      <c r="L89" s="46">
        <v>8230749</v>
      </c>
      <c r="M89" s="40"/>
      <c r="N89" s="45">
        <v>8061869</v>
      </c>
      <c r="O89" s="38"/>
      <c r="P89" s="46">
        <v>8061869</v>
      </c>
    </row>
    <row r="90" spans="1:16" ht="16.5" customHeight="1">
      <c r="H90" s="200"/>
      <c r="I90" s="38"/>
      <c r="J90" s="39"/>
      <c r="K90" s="40"/>
      <c r="L90" s="40"/>
      <c r="M90" s="40"/>
      <c r="N90" s="39"/>
    </row>
    <row r="91" spans="1:16" ht="16.5" customHeight="1">
      <c r="A91" s="175" t="s">
        <v>60</v>
      </c>
      <c r="H91" s="200"/>
      <c r="I91" s="38"/>
      <c r="J91" s="45">
        <f>SUM(J83:J89)</f>
        <v>543206991</v>
      </c>
      <c r="K91" s="40"/>
      <c r="L91" s="46">
        <f>SUM(L83:L89)</f>
        <v>205358430</v>
      </c>
      <c r="M91" s="40"/>
      <c r="N91" s="45">
        <f>SUM(N83:N89)</f>
        <v>535793365</v>
      </c>
      <c r="O91" s="38"/>
      <c r="P91" s="46">
        <f>SUM(P83:P89)</f>
        <v>197198230</v>
      </c>
    </row>
    <row r="92" spans="1:16" ht="16.5" customHeight="1">
      <c r="A92" s="44"/>
      <c r="H92" s="200"/>
      <c r="I92" s="200"/>
      <c r="J92" s="39"/>
      <c r="K92" s="40"/>
      <c r="L92" s="40"/>
      <c r="M92" s="40"/>
      <c r="N92" s="39"/>
    </row>
    <row r="93" spans="1:16" ht="16.5" customHeight="1">
      <c r="A93" s="27" t="s">
        <v>61</v>
      </c>
      <c r="C93" s="27"/>
      <c r="H93" s="200"/>
      <c r="I93" s="200"/>
      <c r="J93" s="45">
        <f>SUM(J79+J91)</f>
        <v>1257153689</v>
      </c>
      <c r="K93" s="40"/>
      <c r="L93" s="46">
        <f>SUM(L79+L91)</f>
        <v>1241827119</v>
      </c>
      <c r="M93" s="40"/>
      <c r="N93" s="45">
        <f>SUM(N79+N91)</f>
        <v>1066267871</v>
      </c>
      <c r="O93" s="200"/>
      <c r="P93" s="46">
        <f>SUM(P79+P91)</f>
        <v>1107247071</v>
      </c>
    </row>
    <row r="94" spans="1:16" ht="16.5" customHeight="1">
      <c r="H94" s="200"/>
      <c r="I94" s="200"/>
      <c r="J94" s="54"/>
      <c r="K94" s="54"/>
      <c r="L94" s="54"/>
      <c r="M94" s="54"/>
      <c r="N94" s="54"/>
      <c r="O94" s="54"/>
      <c r="P94" s="54"/>
    </row>
    <row r="95" spans="1:16" ht="16.5" customHeight="1">
      <c r="H95" s="200"/>
      <c r="I95" s="200"/>
      <c r="J95" s="200"/>
      <c r="K95" s="200"/>
      <c r="L95" s="200"/>
      <c r="M95" s="200"/>
      <c r="N95" s="200"/>
      <c r="O95" s="200"/>
      <c r="P95" s="200"/>
    </row>
    <row r="96" spans="1:16" ht="16.5" customHeight="1">
      <c r="H96" s="200"/>
      <c r="I96" s="200"/>
      <c r="J96" s="200"/>
      <c r="K96" s="200"/>
      <c r="L96" s="200"/>
      <c r="M96" s="200"/>
      <c r="N96" s="200"/>
      <c r="O96" s="200"/>
      <c r="P96" s="200"/>
    </row>
    <row r="97" spans="1:16" ht="16.5" customHeight="1">
      <c r="H97" s="200"/>
      <c r="I97" s="200"/>
      <c r="J97" s="200"/>
      <c r="K97" s="200"/>
      <c r="L97" s="200"/>
      <c r="M97" s="200"/>
      <c r="N97" s="200"/>
      <c r="O97" s="200"/>
      <c r="P97" s="200"/>
    </row>
    <row r="98" spans="1:16" ht="16.5" customHeight="1">
      <c r="H98" s="200"/>
      <c r="I98" s="200"/>
      <c r="J98" s="200"/>
      <c r="K98" s="200"/>
      <c r="L98" s="200"/>
      <c r="M98" s="200"/>
      <c r="N98" s="200"/>
      <c r="O98" s="200"/>
      <c r="P98" s="200"/>
    </row>
    <row r="99" spans="1:16" ht="16.5" customHeight="1">
      <c r="H99" s="200"/>
      <c r="I99" s="200"/>
      <c r="J99" s="200"/>
      <c r="K99" s="200"/>
      <c r="L99" s="200"/>
      <c r="M99" s="200"/>
      <c r="N99" s="200"/>
      <c r="O99" s="200"/>
      <c r="P99" s="200"/>
    </row>
    <row r="100" spans="1:16" ht="9.75" customHeight="1">
      <c r="H100" s="200"/>
      <c r="I100" s="200"/>
      <c r="J100" s="200"/>
      <c r="K100" s="200"/>
      <c r="L100" s="200"/>
      <c r="M100" s="200"/>
      <c r="N100" s="200"/>
      <c r="O100" s="200"/>
      <c r="P100" s="200"/>
    </row>
    <row r="101" spans="1:16" ht="16.5" customHeight="1">
      <c r="A101" s="216" t="s">
        <v>37</v>
      </c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</row>
    <row r="102" spans="1:16" s="49" customFormat="1" ht="16.5" customHeight="1"/>
    <row r="103" spans="1:16" s="49" customFormat="1" ht="16.5" customHeight="1">
      <c r="A103" s="200"/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</row>
    <row r="104" spans="1:16" ht="22.15" customHeight="1">
      <c r="A104" s="50" t="s">
        <v>38</v>
      </c>
      <c r="B104" s="50"/>
      <c r="C104" s="50"/>
      <c r="D104" s="50"/>
      <c r="E104" s="50"/>
      <c r="F104" s="50"/>
      <c r="G104" s="50"/>
      <c r="H104" s="57"/>
      <c r="I104" s="57"/>
      <c r="J104" s="57"/>
      <c r="K104" s="57"/>
      <c r="L104" s="57"/>
      <c r="M104" s="57"/>
      <c r="N104" s="46"/>
      <c r="O104" s="46"/>
      <c r="P104" s="46"/>
    </row>
    <row r="105" spans="1:16" s="27" customFormat="1" ht="16.5" customHeight="1">
      <c r="A105" s="27" t="str">
        <f>A1</f>
        <v xml:space="preserve">PROEN Corp Public Company Limited </v>
      </c>
      <c r="H105" s="201"/>
      <c r="I105" s="201"/>
      <c r="J105" s="201"/>
      <c r="K105" s="201"/>
      <c r="L105" s="201"/>
      <c r="M105" s="201"/>
      <c r="N105" s="28"/>
      <c r="O105" s="28"/>
      <c r="P105" s="28"/>
    </row>
    <row r="106" spans="1:16" s="27" customFormat="1" ht="16.5" customHeight="1">
      <c r="A106" s="27" t="s">
        <v>39</v>
      </c>
      <c r="H106" s="201"/>
      <c r="I106" s="201"/>
      <c r="J106" s="201"/>
      <c r="K106" s="201"/>
      <c r="L106" s="201"/>
      <c r="M106" s="201"/>
      <c r="N106" s="28"/>
      <c r="O106" s="28"/>
      <c r="P106" s="28"/>
    </row>
    <row r="107" spans="1:16" s="27" customFormat="1" ht="16.5" customHeight="1">
      <c r="A107" s="173" t="str">
        <f>A55</f>
        <v>As at 30 June 2024</v>
      </c>
      <c r="B107" s="29"/>
      <c r="C107" s="29"/>
      <c r="D107" s="29"/>
      <c r="E107" s="29"/>
      <c r="F107" s="29"/>
      <c r="G107" s="29"/>
      <c r="H107" s="170"/>
      <c r="I107" s="170"/>
      <c r="J107" s="170"/>
      <c r="K107" s="170"/>
      <c r="L107" s="170"/>
      <c r="M107" s="170"/>
      <c r="N107" s="30"/>
      <c r="O107" s="30"/>
      <c r="P107" s="30"/>
    </row>
    <row r="108" spans="1:16" s="27" customFormat="1" ht="16.5" customHeight="1">
      <c r="A108" s="174"/>
      <c r="H108" s="201"/>
      <c r="I108" s="201"/>
      <c r="J108" s="201"/>
      <c r="K108" s="201"/>
      <c r="L108" s="201"/>
      <c r="M108" s="201"/>
      <c r="N108" s="28"/>
      <c r="O108" s="28"/>
      <c r="P108" s="28"/>
    </row>
    <row r="109" spans="1:16" s="27" customFormat="1" ht="16.5" customHeight="1">
      <c r="H109" s="201"/>
      <c r="I109" s="201"/>
      <c r="J109" s="201"/>
      <c r="K109" s="201"/>
      <c r="L109" s="201"/>
      <c r="M109" s="201"/>
      <c r="N109" s="28"/>
      <c r="O109" s="28"/>
      <c r="P109" s="28"/>
    </row>
    <row r="110" spans="1:16" s="27" customFormat="1" ht="16.5" customHeight="1">
      <c r="H110" s="201"/>
      <c r="I110" s="201"/>
      <c r="J110" s="213" t="s">
        <v>3</v>
      </c>
      <c r="K110" s="213"/>
      <c r="L110" s="213"/>
      <c r="M110" s="201"/>
      <c r="N110" s="214" t="s">
        <v>4</v>
      </c>
      <c r="O110" s="214"/>
      <c r="P110" s="214"/>
    </row>
    <row r="111" spans="1:16" s="27" customFormat="1" ht="16.5" customHeight="1">
      <c r="H111" s="201"/>
      <c r="I111" s="201"/>
      <c r="J111" s="215" t="s">
        <v>5</v>
      </c>
      <c r="K111" s="215"/>
      <c r="L111" s="215"/>
      <c r="M111" s="31"/>
      <c r="N111" s="215" t="s">
        <v>5</v>
      </c>
      <c r="O111" s="215"/>
      <c r="P111" s="215"/>
    </row>
    <row r="112" spans="1:16" s="27" customFormat="1" ht="16.5" customHeight="1">
      <c r="H112" s="201"/>
      <c r="I112" s="201"/>
      <c r="J112" s="32" t="s">
        <v>6</v>
      </c>
      <c r="K112" s="32"/>
      <c r="L112" s="32" t="s">
        <v>7</v>
      </c>
      <c r="M112" s="28"/>
      <c r="N112" s="32" t="s">
        <v>6</v>
      </c>
      <c r="O112" s="32"/>
      <c r="P112" s="32" t="s">
        <v>7</v>
      </c>
    </row>
    <row r="113" spans="1:16" s="27" customFormat="1" ht="16.5" customHeight="1">
      <c r="H113" s="201"/>
      <c r="I113" s="201"/>
      <c r="J113" s="33" t="s">
        <v>8</v>
      </c>
      <c r="K113" s="33"/>
      <c r="L113" s="33" t="s">
        <v>9</v>
      </c>
      <c r="M113" s="34"/>
      <c r="N113" s="33" t="s">
        <v>8</v>
      </c>
      <c r="O113" s="33"/>
      <c r="P113" s="33" t="s">
        <v>9</v>
      </c>
    </row>
    <row r="114" spans="1:16" s="27" customFormat="1" ht="16.5" customHeight="1">
      <c r="H114" s="201"/>
      <c r="I114" s="201"/>
      <c r="J114" s="33" t="s">
        <v>10</v>
      </c>
      <c r="K114" s="33"/>
      <c r="L114" s="33" t="s">
        <v>11</v>
      </c>
      <c r="M114" s="34"/>
      <c r="N114" s="33" t="s">
        <v>10</v>
      </c>
      <c r="O114" s="33"/>
      <c r="P114" s="33" t="s">
        <v>11</v>
      </c>
    </row>
    <row r="115" spans="1:16" s="27" customFormat="1" ht="16.5" customHeight="1">
      <c r="F115" s="27">
        <v>0</v>
      </c>
      <c r="H115" s="35" t="s">
        <v>12</v>
      </c>
      <c r="I115" s="201"/>
      <c r="J115" s="36" t="s">
        <v>13</v>
      </c>
      <c r="K115" s="32"/>
      <c r="L115" s="36" t="s">
        <v>13</v>
      </c>
      <c r="M115" s="32"/>
      <c r="N115" s="36" t="s">
        <v>13</v>
      </c>
      <c r="O115" s="32"/>
      <c r="P115" s="36" t="s">
        <v>13</v>
      </c>
    </row>
    <row r="116" spans="1:16" s="27" customFormat="1" ht="16.5" customHeight="1">
      <c r="H116" s="201"/>
      <c r="I116" s="201"/>
      <c r="J116" s="58"/>
      <c r="K116" s="201"/>
      <c r="L116" s="201"/>
      <c r="M116" s="201"/>
      <c r="N116" s="37"/>
      <c r="O116" s="28"/>
      <c r="P116" s="28"/>
    </row>
    <row r="117" spans="1:16" s="27" customFormat="1" ht="16.5" customHeight="1">
      <c r="A117" s="27" t="s">
        <v>62</v>
      </c>
      <c r="H117" s="201"/>
      <c r="I117" s="201"/>
      <c r="J117" s="58"/>
      <c r="K117" s="201"/>
      <c r="L117" s="201"/>
      <c r="M117" s="201"/>
      <c r="N117" s="37"/>
      <c r="O117" s="28"/>
      <c r="P117" s="28"/>
    </row>
    <row r="118" spans="1:16" ht="16.5" customHeight="1">
      <c r="A118" s="44"/>
      <c r="H118" s="200"/>
      <c r="I118" s="200"/>
      <c r="J118" s="52"/>
      <c r="K118" s="200"/>
      <c r="L118" s="200"/>
      <c r="M118" s="200"/>
      <c r="N118" s="39"/>
    </row>
    <row r="119" spans="1:16" ht="16.5" customHeight="1">
      <c r="A119" s="27" t="s">
        <v>63</v>
      </c>
      <c r="H119" s="38"/>
      <c r="I119" s="200"/>
      <c r="J119" s="52"/>
      <c r="K119" s="200"/>
      <c r="L119" s="200"/>
      <c r="M119" s="200"/>
      <c r="N119" s="39"/>
    </row>
    <row r="120" spans="1:16" ht="16.5" customHeight="1">
      <c r="B120" s="171" t="s">
        <v>64</v>
      </c>
      <c r="C120" s="44"/>
      <c r="D120" s="44"/>
      <c r="H120" s="59">
        <v>14</v>
      </c>
      <c r="I120" s="200"/>
      <c r="J120" s="52"/>
      <c r="K120" s="200"/>
      <c r="L120" s="200"/>
      <c r="M120" s="200"/>
      <c r="N120" s="60"/>
      <c r="O120" s="61"/>
      <c r="P120" s="61"/>
    </row>
    <row r="121" spans="1:16" ht="16.5" customHeight="1">
      <c r="B121" s="171"/>
      <c r="C121" s="62" t="s">
        <v>65</v>
      </c>
      <c r="D121" s="62"/>
      <c r="E121" s="63"/>
      <c r="F121" s="63"/>
      <c r="G121" s="63"/>
      <c r="H121" s="59"/>
      <c r="I121" s="59"/>
      <c r="J121" s="64"/>
      <c r="K121" s="200"/>
      <c r="L121" s="59"/>
      <c r="M121" s="200"/>
      <c r="N121" s="65"/>
      <c r="O121" s="66"/>
      <c r="P121" s="66"/>
    </row>
    <row r="122" spans="1:16" ht="16.5" customHeight="1">
      <c r="B122" s="171"/>
      <c r="C122" s="62"/>
      <c r="D122" s="62" t="s">
        <v>66</v>
      </c>
      <c r="E122" s="63"/>
      <c r="F122" s="63"/>
      <c r="G122" s="63"/>
      <c r="H122" s="59"/>
      <c r="I122" s="59"/>
      <c r="J122" s="64"/>
      <c r="K122" s="200"/>
      <c r="L122" s="59"/>
      <c r="M122" s="200"/>
      <c r="N122" s="65"/>
      <c r="O122" s="66"/>
      <c r="P122" s="66"/>
    </row>
    <row r="123" spans="1:16" ht="16.5" customHeight="1">
      <c r="B123" s="171"/>
      <c r="C123" s="62" t="s">
        <v>67</v>
      </c>
      <c r="D123" s="62"/>
      <c r="E123" s="63"/>
      <c r="F123" s="63"/>
      <c r="G123" s="63"/>
      <c r="H123" s="59"/>
      <c r="I123" s="59"/>
      <c r="J123" s="64"/>
      <c r="K123" s="200"/>
      <c r="L123" s="59"/>
      <c r="M123" s="200"/>
      <c r="N123" s="65"/>
      <c r="O123" s="66"/>
      <c r="P123" s="66"/>
    </row>
    <row r="124" spans="1:16" ht="16.5" customHeight="1">
      <c r="B124" s="171"/>
      <c r="C124" s="62"/>
      <c r="D124" s="62" t="s">
        <v>68</v>
      </c>
      <c r="E124" s="63"/>
      <c r="F124" s="63"/>
      <c r="G124" s="63"/>
      <c r="H124" s="59"/>
      <c r="I124" s="59"/>
      <c r="J124" s="64"/>
      <c r="K124" s="200"/>
      <c r="L124" s="59"/>
      <c r="M124" s="200"/>
      <c r="N124" s="65"/>
      <c r="O124" s="66"/>
      <c r="P124" s="66"/>
    </row>
    <row r="125" spans="1:16" ht="16.5" customHeight="1" thickBot="1">
      <c r="B125" s="171"/>
      <c r="C125" s="62"/>
      <c r="E125" s="63" t="s">
        <v>69</v>
      </c>
      <c r="H125" s="38"/>
      <c r="I125" s="59"/>
      <c r="J125" s="67">
        <v>432898451</v>
      </c>
      <c r="K125" s="66"/>
      <c r="L125" s="68">
        <v>237000000</v>
      </c>
      <c r="M125" s="66"/>
      <c r="N125" s="67">
        <v>432898451</v>
      </c>
      <c r="O125" s="66"/>
      <c r="P125" s="68">
        <v>237000000</v>
      </c>
    </row>
    <row r="126" spans="1:16" ht="16.5" customHeight="1" thickTop="1">
      <c r="H126" s="200"/>
      <c r="I126" s="200"/>
      <c r="J126" s="65"/>
      <c r="K126" s="66"/>
      <c r="L126" s="66"/>
      <c r="M126" s="66"/>
      <c r="N126" s="65"/>
      <c r="O126" s="200"/>
      <c r="P126" s="66"/>
    </row>
    <row r="127" spans="1:16" ht="16.5" customHeight="1">
      <c r="B127" s="171" t="s">
        <v>70</v>
      </c>
      <c r="C127" s="44"/>
      <c r="D127" s="44"/>
      <c r="H127" s="200"/>
      <c r="I127" s="200"/>
      <c r="J127" s="60"/>
      <c r="K127" s="61"/>
      <c r="L127" s="61"/>
      <c r="M127" s="61"/>
      <c r="N127" s="60"/>
      <c r="O127" s="200"/>
      <c r="P127" s="61"/>
    </row>
    <row r="128" spans="1:16" ht="16.5" customHeight="1">
      <c r="B128" s="171"/>
      <c r="C128" s="62" t="s">
        <v>71</v>
      </c>
      <c r="D128" s="44"/>
      <c r="H128" s="200"/>
      <c r="I128" s="200"/>
      <c r="J128" s="65"/>
      <c r="K128" s="66"/>
      <c r="L128" s="66"/>
      <c r="M128" s="66"/>
      <c r="N128" s="65"/>
      <c r="O128" s="200"/>
      <c r="P128" s="66"/>
    </row>
    <row r="129" spans="1:16" ht="16.5" customHeight="1">
      <c r="B129" s="171"/>
      <c r="C129" s="62"/>
      <c r="D129" s="62" t="s">
        <v>72</v>
      </c>
      <c r="H129" s="200"/>
      <c r="I129" s="200"/>
      <c r="J129" s="65"/>
      <c r="K129" s="66"/>
      <c r="L129" s="66"/>
      <c r="M129" s="66"/>
      <c r="N129" s="65"/>
      <c r="O129" s="200"/>
      <c r="P129" s="66"/>
    </row>
    <row r="130" spans="1:16" ht="16.5" customHeight="1">
      <c r="B130" s="171"/>
      <c r="C130" s="62" t="s">
        <v>67</v>
      </c>
      <c r="D130" s="62"/>
      <c r="E130" s="63"/>
      <c r="F130" s="63"/>
      <c r="G130" s="63"/>
      <c r="H130" s="200"/>
      <c r="I130" s="200"/>
      <c r="J130" s="65"/>
      <c r="K130" s="66"/>
      <c r="L130" s="66"/>
      <c r="M130" s="66"/>
      <c r="N130" s="65"/>
      <c r="O130" s="200"/>
      <c r="P130" s="66"/>
    </row>
    <row r="131" spans="1:16" ht="16.5" customHeight="1">
      <c r="B131" s="171"/>
      <c r="C131" s="62"/>
      <c r="D131" s="62" t="s">
        <v>73</v>
      </c>
      <c r="E131" s="63"/>
      <c r="F131" s="63"/>
      <c r="G131" s="63"/>
      <c r="H131" s="200"/>
      <c r="I131" s="200"/>
      <c r="J131" s="65"/>
      <c r="K131" s="66"/>
      <c r="L131" s="66"/>
      <c r="M131" s="66"/>
      <c r="N131" s="65"/>
      <c r="O131" s="200"/>
      <c r="P131" s="66"/>
    </row>
    <row r="132" spans="1:16" ht="16.5" customHeight="1">
      <c r="B132" s="171"/>
      <c r="C132" s="62"/>
      <c r="E132" s="63" t="s">
        <v>69</v>
      </c>
      <c r="H132" s="200"/>
      <c r="I132" s="200"/>
      <c r="J132" s="39">
        <v>173159381</v>
      </c>
      <c r="K132" s="69"/>
      <c r="L132" s="69">
        <v>173158750</v>
      </c>
      <c r="M132" s="69"/>
      <c r="N132" s="39">
        <v>173159381</v>
      </c>
      <c r="O132" s="66"/>
      <c r="P132" s="66">
        <v>173158750</v>
      </c>
    </row>
    <row r="133" spans="1:16" ht="16.5" customHeight="1">
      <c r="A133" s="38" t="s">
        <v>74</v>
      </c>
      <c r="B133" s="171"/>
      <c r="C133" s="44"/>
      <c r="D133" s="62"/>
      <c r="H133" s="200">
        <v>14</v>
      </c>
      <c r="I133" s="200"/>
      <c r="J133" s="39">
        <v>322720459</v>
      </c>
      <c r="K133" s="69"/>
      <c r="L133" s="69">
        <v>322716550</v>
      </c>
      <c r="M133" s="69"/>
      <c r="N133" s="39">
        <v>322720459</v>
      </c>
      <c r="O133" s="66"/>
      <c r="P133" s="66">
        <v>322716550</v>
      </c>
    </row>
    <row r="134" spans="1:16" ht="16.5" customHeight="1">
      <c r="A134" s="171" t="s">
        <v>75</v>
      </c>
      <c r="C134" s="44"/>
      <c r="D134" s="44"/>
      <c r="H134" s="200"/>
      <c r="I134" s="200"/>
      <c r="J134" s="39"/>
      <c r="K134" s="69"/>
      <c r="L134" s="69"/>
      <c r="M134" s="69"/>
      <c r="N134" s="39"/>
      <c r="O134" s="69"/>
      <c r="P134" s="69"/>
    </row>
    <row r="135" spans="1:16" ht="16.5" customHeight="1">
      <c r="B135" s="44" t="s">
        <v>76</v>
      </c>
      <c r="D135" s="44"/>
      <c r="H135" s="200"/>
      <c r="I135" s="200"/>
      <c r="J135" s="39">
        <v>1175732</v>
      </c>
      <c r="K135" s="69"/>
      <c r="L135" s="69">
        <v>1175732</v>
      </c>
      <c r="M135" s="69"/>
      <c r="N135" s="39">
        <v>0</v>
      </c>
      <c r="O135" s="69"/>
      <c r="P135" s="69">
        <v>0</v>
      </c>
    </row>
    <row r="136" spans="1:16" ht="16.5" customHeight="1">
      <c r="A136" s="38" t="s">
        <v>77</v>
      </c>
      <c r="B136" s="44"/>
      <c r="D136" s="44"/>
      <c r="H136" s="200"/>
      <c r="I136" s="200"/>
      <c r="J136" s="39"/>
      <c r="K136" s="69"/>
      <c r="L136" s="69"/>
      <c r="M136" s="69"/>
      <c r="N136" s="39"/>
      <c r="O136" s="69"/>
      <c r="P136" s="69"/>
    </row>
    <row r="137" spans="1:16" ht="16.5" customHeight="1">
      <c r="B137" s="44" t="s">
        <v>78</v>
      </c>
      <c r="D137" s="44"/>
      <c r="H137" s="200"/>
      <c r="I137" s="200"/>
      <c r="J137" s="39">
        <v>-1502</v>
      </c>
      <c r="K137" s="69"/>
      <c r="L137" s="69">
        <v>-1502</v>
      </c>
      <c r="M137" s="69"/>
      <c r="N137" s="39">
        <v>0</v>
      </c>
      <c r="O137" s="69"/>
      <c r="P137" s="69">
        <v>0</v>
      </c>
    </row>
    <row r="138" spans="1:16" ht="16.5" customHeight="1">
      <c r="A138" s="44" t="s">
        <v>79</v>
      </c>
      <c r="H138" s="200"/>
      <c r="I138" s="200"/>
      <c r="J138" s="39"/>
      <c r="K138" s="200"/>
      <c r="L138" s="69"/>
      <c r="M138" s="69"/>
      <c r="N138" s="39"/>
      <c r="O138" s="69"/>
      <c r="P138" s="69"/>
    </row>
    <row r="139" spans="1:16" ht="16.5" customHeight="1">
      <c r="A139" s="44"/>
      <c r="B139" s="38" t="s">
        <v>80</v>
      </c>
      <c r="H139" s="200">
        <v>15</v>
      </c>
      <c r="I139" s="200"/>
      <c r="J139" s="39">
        <v>12324000</v>
      </c>
      <c r="K139" s="40"/>
      <c r="L139" s="69">
        <v>12090000</v>
      </c>
      <c r="M139" s="69"/>
      <c r="N139" s="39">
        <v>12324000</v>
      </c>
      <c r="O139" s="69"/>
      <c r="P139" s="69">
        <v>12090000</v>
      </c>
    </row>
    <row r="140" spans="1:16" ht="16.5" customHeight="1">
      <c r="A140" s="27"/>
      <c r="B140" s="44" t="s">
        <v>81</v>
      </c>
      <c r="H140" s="200"/>
      <c r="I140" s="200"/>
      <c r="J140" s="45">
        <v>27265028</v>
      </c>
      <c r="K140" s="40"/>
      <c r="L140" s="179">
        <v>48380787</v>
      </c>
      <c r="M140" s="69"/>
      <c r="N140" s="45">
        <v>76888798</v>
      </c>
      <c r="O140" s="69"/>
      <c r="P140" s="179">
        <v>73797710</v>
      </c>
    </row>
    <row r="141" spans="1:16" ht="16.5" customHeight="1">
      <c r="E141" s="41"/>
      <c r="H141" s="200"/>
      <c r="I141" s="200"/>
      <c r="J141" s="39"/>
      <c r="K141" s="40"/>
      <c r="L141" s="40"/>
      <c r="M141" s="40"/>
      <c r="N141" s="39"/>
      <c r="O141" s="70"/>
    </row>
    <row r="142" spans="1:16" ht="16.5" customHeight="1">
      <c r="A142" s="38" t="s">
        <v>82</v>
      </c>
      <c r="H142" s="200"/>
      <c r="I142" s="200"/>
      <c r="J142" s="65">
        <f>SUM(J132:J141)</f>
        <v>536643098</v>
      </c>
      <c r="K142" s="66"/>
      <c r="L142" s="66">
        <f>SUM(L132:L141)</f>
        <v>557520317</v>
      </c>
      <c r="M142" s="66"/>
      <c r="N142" s="65">
        <f>SUM(N132:N141)</f>
        <v>585092638</v>
      </c>
      <c r="O142" s="66"/>
      <c r="P142" s="66">
        <f>SUM(P132:P141)</f>
        <v>581763010</v>
      </c>
    </row>
    <row r="143" spans="1:16" ht="16.5" customHeight="1">
      <c r="A143" s="38" t="s">
        <v>83</v>
      </c>
      <c r="H143" s="200"/>
      <c r="I143" s="200"/>
      <c r="J143" s="71">
        <v>1421065</v>
      </c>
      <c r="K143" s="66"/>
      <c r="L143" s="72">
        <v>1781817</v>
      </c>
      <c r="M143" s="66"/>
      <c r="N143" s="71">
        <v>0</v>
      </c>
      <c r="O143" s="66"/>
      <c r="P143" s="72">
        <v>0</v>
      </c>
    </row>
    <row r="144" spans="1:16" ht="16.5" customHeight="1">
      <c r="E144" s="41"/>
      <c r="H144" s="200"/>
      <c r="I144" s="200"/>
      <c r="J144" s="39"/>
      <c r="K144" s="40"/>
      <c r="L144" s="40"/>
      <c r="M144" s="40"/>
      <c r="N144" s="39"/>
    </row>
    <row r="145" spans="1:16" ht="16.5" customHeight="1">
      <c r="A145" s="175" t="s">
        <v>84</v>
      </c>
      <c r="H145" s="200"/>
      <c r="I145" s="200"/>
      <c r="J145" s="45">
        <f>SUM(J142:J144)</f>
        <v>538064163</v>
      </c>
      <c r="K145" s="40"/>
      <c r="L145" s="46">
        <f>SUM(L142:L144)</f>
        <v>559302134</v>
      </c>
      <c r="M145" s="40"/>
      <c r="N145" s="45">
        <f>SUM(N142:N144)</f>
        <v>585092638</v>
      </c>
      <c r="O145" s="70"/>
      <c r="P145" s="46">
        <f>SUM(P142:P144)</f>
        <v>581763010</v>
      </c>
    </row>
    <row r="146" spans="1:16" ht="16.5" customHeight="1">
      <c r="A146" s="44"/>
      <c r="E146" s="41"/>
      <c r="H146" s="200"/>
      <c r="I146" s="200"/>
      <c r="J146" s="39"/>
      <c r="K146" s="40"/>
      <c r="L146" s="40"/>
      <c r="M146" s="40"/>
      <c r="N146" s="39"/>
    </row>
    <row r="147" spans="1:16" ht="16.5" customHeight="1" thickBot="1">
      <c r="A147" s="175" t="s">
        <v>85</v>
      </c>
      <c r="H147" s="200"/>
      <c r="I147" s="200"/>
      <c r="J147" s="47">
        <f>SUM(J93+J145)</f>
        <v>1795217852</v>
      </c>
      <c r="K147" s="40"/>
      <c r="L147" s="48">
        <f>SUM(L93+L145)</f>
        <v>1801129253</v>
      </c>
      <c r="M147" s="40"/>
      <c r="N147" s="47">
        <f>SUM(N93+N145)</f>
        <v>1651360509</v>
      </c>
      <c r="O147" s="200"/>
      <c r="P147" s="48">
        <f>SUM(P93+P145)</f>
        <v>1689010081</v>
      </c>
    </row>
    <row r="148" spans="1:16" ht="16.5" customHeight="1" thickTop="1">
      <c r="A148" s="27"/>
      <c r="H148" s="200"/>
      <c r="I148" s="40"/>
      <c r="J148" s="40"/>
      <c r="K148" s="40"/>
      <c r="L148" s="40"/>
      <c r="M148" s="40"/>
    </row>
    <row r="149" spans="1:16" ht="16.5" customHeight="1">
      <c r="A149" s="27"/>
      <c r="H149" s="200"/>
      <c r="I149" s="40"/>
      <c r="J149" s="40"/>
      <c r="K149" s="40"/>
      <c r="L149" s="40"/>
      <c r="M149" s="40"/>
    </row>
    <row r="150" spans="1:16" ht="16.5" customHeight="1">
      <c r="A150" s="27"/>
      <c r="H150" s="200"/>
      <c r="I150" s="40"/>
      <c r="J150" s="40"/>
      <c r="K150" s="40"/>
      <c r="L150" s="40"/>
      <c r="M150" s="40"/>
    </row>
    <row r="151" spans="1:16" ht="16.5" customHeight="1">
      <c r="A151" s="27"/>
      <c r="H151" s="200"/>
      <c r="I151" s="40"/>
      <c r="J151" s="40"/>
      <c r="K151" s="40"/>
      <c r="L151" s="40"/>
      <c r="M151" s="40"/>
    </row>
    <row r="152" spans="1:16" ht="9.75" customHeight="1">
      <c r="A152" s="27"/>
      <c r="H152" s="200"/>
      <c r="I152" s="40"/>
      <c r="J152" s="40"/>
      <c r="K152" s="40"/>
      <c r="L152" s="40"/>
      <c r="M152" s="40"/>
    </row>
    <row r="153" spans="1:16" s="44" customFormat="1" ht="16.5" customHeight="1">
      <c r="A153" s="216" t="s">
        <v>37</v>
      </c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</row>
    <row r="154" spans="1:16" s="44" customFormat="1" ht="16.5" customHeight="1">
      <c r="A154" s="200"/>
      <c r="B154" s="200"/>
      <c r="C154" s="200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</row>
    <row r="155" spans="1:16" s="44" customFormat="1" ht="16.5" customHeight="1">
      <c r="A155" s="200"/>
      <c r="B155" s="200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</row>
    <row r="156" spans="1:16" ht="22.15" customHeight="1">
      <c r="A156" s="50" t="str">
        <f>A104</f>
        <v>The accompanying notes form part of this interim financial information.</v>
      </c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1"/>
      <c r="O156" s="51"/>
      <c r="P156" s="51"/>
    </row>
  </sheetData>
  <mergeCells count="15">
    <mergeCell ref="A153:P153"/>
    <mergeCell ref="J59:L59"/>
    <mergeCell ref="N59:P59"/>
    <mergeCell ref="A101:P101"/>
    <mergeCell ref="J110:L110"/>
    <mergeCell ref="N110:P110"/>
    <mergeCell ref="J111:L111"/>
    <mergeCell ref="N111:P111"/>
    <mergeCell ref="J58:L58"/>
    <mergeCell ref="N58:P58"/>
    <mergeCell ref="J6:L6"/>
    <mergeCell ref="N6:P6"/>
    <mergeCell ref="J7:L7"/>
    <mergeCell ref="N7:P7"/>
    <mergeCell ref="A49:P49"/>
  </mergeCells>
  <pageMargins left="0.8" right="0.5" top="0.5" bottom="0.6" header="0.49" footer="0.4"/>
  <pageSetup paperSize="9" scale="95" firstPageNumber="2" fitToHeight="0" orientation="portrait" useFirstPageNumber="1" horizontalDpi="1200" verticalDpi="1200" r:id="rId1"/>
  <headerFooter>
    <oddFooter>&amp;R&amp;"Arial,Regular"&amp;9&amp;P</oddFooter>
  </headerFooter>
  <rowBreaks count="2" manualBreakCount="2">
    <brk id="52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36C09"/>
  </sheetPr>
  <dimension ref="A1:L64"/>
  <sheetViews>
    <sheetView tabSelected="1" zoomScaleNormal="100" zoomScaleSheetLayoutView="100" workbookViewId="0">
      <selection activeCell="C21" sqref="C21"/>
    </sheetView>
  </sheetViews>
  <sheetFormatPr defaultColWidth="10.140625" defaultRowHeight="16.5" customHeight="1"/>
  <cols>
    <col min="1" max="1" width="1.140625" style="191" customWidth="1"/>
    <col min="2" max="2" width="1.28515625" style="190" customWidth="1"/>
    <col min="3" max="3" width="43" style="190" customWidth="1"/>
    <col min="4" max="4" width="4.7109375" style="190" customWidth="1"/>
    <col min="5" max="5" width="0.7109375" style="190" customWidth="1"/>
    <col min="6" max="6" width="12.5703125" style="190" customWidth="1"/>
    <col min="7" max="7" width="0.7109375" style="190" customWidth="1"/>
    <col min="8" max="8" width="12.5703125" style="191" customWidth="1"/>
    <col min="9" max="9" width="0.7109375" style="190" customWidth="1"/>
    <col min="10" max="10" width="12.5703125" style="190" customWidth="1"/>
    <col min="11" max="11" width="0.7109375" style="190" customWidth="1"/>
    <col min="12" max="12" width="12.5703125" style="191" customWidth="1"/>
    <col min="13" max="13" width="10.140625" style="190" customWidth="1"/>
    <col min="14" max="16384" width="10.140625" style="190"/>
  </cols>
  <sheetData>
    <row r="1" spans="1:12" ht="16.5" customHeight="1">
      <c r="A1" s="103" t="s">
        <v>0</v>
      </c>
      <c r="B1" s="6"/>
      <c r="C1" s="6"/>
      <c r="D1" s="6"/>
      <c r="E1" s="9"/>
      <c r="F1" s="9"/>
      <c r="G1" s="9"/>
      <c r="H1" s="73"/>
      <c r="I1" s="9"/>
      <c r="J1" s="9"/>
      <c r="K1" s="6"/>
      <c r="L1" s="73"/>
    </row>
    <row r="2" spans="1:12" ht="16.5" customHeight="1">
      <c r="A2" s="104" t="s">
        <v>86</v>
      </c>
      <c r="B2" s="11"/>
      <c r="C2" s="11"/>
      <c r="D2" s="202"/>
      <c r="E2" s="13"/>
      <c r="F2" s="13"/>
      <c r="G2" s="13"/>
      <c r="H2" s="74"/>
      <c r="I2" s="13"/>
      <c r="J2" s="13"/>
      <c r="K2" s="6"/>
      <c r="L2" s="74"/>
    </row>
    <row r="3" spans="1:12" ht="16.5" customHeight="1">
      <c r="A3" s="230" t="s">
        <v>87</v>
      </c>
      <c r="B3" s="231"/>
      <c r="C3" s="231"/>
      <c r="D3" s="232"/>
      <c r="E3" s="233"/>
      <c r="F3" s="233"/>
      <c r="G3" s="233"/>
      <c r="H3" s="234"/>
      <c r="I3" s="233"/>
      <c r="J3" s="233"/>
      <c r="K3" s="235"/>
      <c r="L3" s="234"/>
    </row>
    <row r="4" spans="1:12" ht="15" customHeight="1">
      <c r="A4" s="104"/>
      <c r="B4" s="11"/>
      <c r="C4" s="11"/>
      <c r="D4" s="202"/>
      <c r="E4" s="13"/>
      <c r="F4" s="13"/>
      <c r="G4" s="13"/>
      <c r="H4" s="74"/>
      <c r="I4" s="13"/>
      <c r="J4" s="13"/>
      <c r="K4" s="6"/>
      <c r="L4" s="74"/>
    </row>
    <row r="5" spans="1:12" ht="15" customHeight="1">
      <c r="A5" s="104"/>
      <c r="B5" s="11"/>
      <c r="C5" s="11"/>
      <c r="D5" s="202"/>
      <c r="E5" s="13"/>
      <c r="F5" s="13"/>
      <c r="G5" s="13"/>
      <c r="H5" s="74"/>
      <c r="I5" s="13"/>
      <c r="J5" s="13"/>
      <c r="K5" s="6"/>
      <c r="L5" s="74"/>
    </row>
    <row r="6" spans="1:12" ht="15" customHeight="1">
      <c r="A6" s="97"/>
      <c r="B6" s="6"/>
      <c r="C6" s="6"/>
      <c r="D6" s="202"/>
      <c r="E6" s="8"/>
      <c r="F6" s="219" t="s">
        <v>88</v>
      </c>
      <c r="G6" s="218"/>
      <c r="H6" s="218"/>
      <c r="I6" s="204"/>
      <c r="J6" s="220" t="s">
        <v>89</v>
      </c>
      <c r="K6" s="218"/>
      <c r="L6" s="218"/>
    </row>
    <row r="7" spans="1:12" ht="15" customHeight="1">
      <c r="A7" s="97"/>
      <c r="B7" s="6"/>
      <c r="C7" s="6"/>
      <c r="D7" s="202"/>
      <c r="E7" s="8"/>
      <c r="F7" s="236" t="s">
        <v>5</v>
      </c>
      <c r="G7" s="237"/>
      <c r="H7" s="237"/>
      <c r="I7" s="202"/>
      <c r="J7" s="238" t="s">
        <v>5</v>
      </c>
      <c r="K7" s="237"/>
      <c r="L7" s="237"/>
    </row>
    <row r="8" spans="1:12" ht="15" customHeight="1">
      <c r="A8" s="97"/>
      <c r="B8" s="6"/>
      <c r="C8" s="6"/>
      <c r="D8" s="202"/>
      <c r="E8" s="8"/>
      <c r="F8" s="4" t="s">
        <v>8</v>
      </c>
      <c r="G8" s="16"/>
      <c r="H8" s="75" t="s">
        <v>8</v>
      </c>
      <c r="I8" s="17"/>
      <c r="J8" s="4" t="s">
        <v>8</v>
      </c>
      <c r="K8" s="16"/>
      <c r="L8" s="75" t="s">
        <v>8</v>
      </c>
    </row>
    <row r="9" spans="1:12" ht="15" customHeight="1">
      <c r="A9" s="97"/>
      <c r="B9" s="6"/>
      <c r="C9" s="6"/>
      <c r="D9" s="202"/>
      <c r="E9" s="9"/>
      <c r="F9" s="33" t="s">
        <v>10</v>
      </c>
      <c r="G9" s="33"/>
      <c r="H9" s="33" t="s">
        <v>11</v>
      </c>
      <c r="I9" s="34"/>
      <c r="J9" s="33" t="s">
        <v>10</v>
      </c>
      <c r="K9" s="33"/>
      <c r="L9" s="33" t="s">
        <v>11</v>
      </c>
    </row>
    <row r="10" spans="1:12" ht="15" customHeight="1">
      <c r="A10" s="97"/>
      <c r="B10" s="6"/>
      <c r="C10" s="6"/>
      <c r="D10" s="239" t="s">
        <v>90</v>
      </c>
      <c r="E10" s="6"/>
      <c r="F10" s="240" t="s">
        <v>13</v>
      </c>
      <c r="G10" s="3"/>
      <c r="H10" s="241" t="s">
        <v>13</v>
      </c>
      <c r="I10" s="6"/>
      <c r="J10" s="240" t="s">
        <v>13</v>
      </c>
      <c r="K10" s="3"/>
      <c r="L10" s="241" t="s">
        <v>13</v>
      </c>
    </row>
    <row r="11" spans="1:12" ht="15" customHeight="1">
      <c r="A11" s="104" t="s">
        <v>91</v>
      </c>
      <c r="B11" s="11"/>
      <c r="C11" s="11"/>
      <c r="D11" s="202"/>
      <c r="E11" s="8"/>
      <c r="F11" s="7"/>
      <c r="G11" s="8"/>
      <c r="H11" s="77"/>
      <c r="I11" s="8"/>
      <c r="J11" s="14"/>
      <c r="K11" s="6"/>
      <c r="L11" s="73"/>
    </row>
    <row r="12" spans="1:12" ht="6" customHeight="1">
      <c r="A12" s="104"/>
      <c r="B12" s="11"/>
      <c r="C12" s="11"/>
      <c r="D12" s="202"/>
      <c r="E12" s="8"/>
      <c r="F12" s="7"/>
      <c r="G12" s="8"/>
      <c r="H12" s="77"/>
      <c r="I12" s="8"/>
      <c r="J12" s="14"/>
      <c r="K12" s="6"/>
      <c r="L12" s="73"/>
    </row>
    <row r="13" spans="1:12" ht="15" customHeight="1">
      <c r="A13" s="212" t="s">
        <v>92</v>
      </c>
      <c r="B13" s="98"/>
      <c r="C13" s="98"/>
      <c r="D13" s="203"/>
      <c r="E13" s="2"/>
      <c r="F13" s="18">
        <v>33646235</v>
      </c>
      <c r="G13" s="202"/>
      <c r="H13" s="78">
        <v>18890400</v>
      </c>
      <c r="I13" s="202"/>
      <c r="J13" s="136">
        <v>23764130</v>
      </c>
      <c r="K13" s="202"/>
      <c r="L13" s="78">
        <v>15144056</v>
      </c>
    </row>
    <row r="14" spans="1:12" ht="15" customHeight="1">
      <c r="A14" s="212" t="s">
        <v>93</v>
      </c>
      <c r="B14" s="98"/>
      <c r="C14" s="98"/>
      <c r="D14" s="202"/>
      <c r="E14" s="19"/>
      <c r="F14" s="20">
        <v>71904718</v>
      </c>
      <c r="G14" s="6"/>
      <c r="H14" s="79">
        <v>99658606</v>
      </c>
      <c r="I14" s="6"/>
      <c r="J14" s="137">
        <v>64421700</v>
      </c>
      <c r="K14" s="6"/>
      <c r="L14" s="79">
        <v>95003185</v>
      </c>
    </row>
    <row r="15" spans="1:12" ht="15" customHeight="1">
      <c r="A15" s="212" t="s">
        <v>94</v>
      </c>
      <c r="B15" s="98"/>
      <c r="C15" s="98"/>
      <c r="D15" s="202"/>
      <c r="E15" s="19"/>
      <c r="F15" s="21">
        <v>49370893</v>
      </c>
      <c r="G15" s="202"/>
      <c r="H15" s="80">
        <v>8073748</v>
      </c>
      <c r="I15" s="202"/>
      <c r="J15" s="138">
        <v>7517445</v>
      </c>
      <c r="K15" s="202"/>
      <c r="L15" s="80">
        <v>2246322</v>
      </c>
    </row>
    <row r="16" spans="1:12" ht="6" customHeight="1">
      <c r="A16" s="212"/>
      <c r="B16" s="98"/>
      <c r="C16" s="98"/>
      <c r="D16" s="202"/>
      <c r="E16" s="8"/>
      <c r="F16" s="7"/>
      <c r="G16" s="8"/>
      <c r="H16" s="81"/>
      <c r="I16" s="8"/>
      <c r="J16" s="135"/>
      <c r="K16" s="8"/>
      <c r="L16" s="81"/>
    </row>
    <row r="17" spans="1:12" ht="15" customHeight="1">
      <c r="A17" s="104" t="s">
        <v>95</v>
      </c>
      <c r="B17" s="11"/>
      <c r="C17" s="11"/>
      <c r="D17" s="202"/>
      <c r="E17" s="8"/>
      <c r="F17" s="10">
        <f>SUM(F13:F16)</f>
        <v>154921846</v>
      </c>
      <c r="G17" s="8"/>
      <c r="H17" s="82">
        <f>SUM(H13:H16)</f>
        <v>126622754</v>
      </c>
      <c r="I17" s="8"/>
      <c r="J17" s="139">
        <f>SUM(J13:J16)</f>
        <v>95703275</v>
      </c>
      <c r="K17" s="8"/>
      <c r="L17" s="82">
        <f>SUM(L13:L16)</f>
        <v>112393563</v>
      </c>
    </row>
    <row r="18" spans="1:12" ht="12" customHeight="1">
      <c r="A18" s="104"/>
      <c r="B18" s="11"/>
      <c r="C18" s="11"/>
      <c r="D18" s="202"/>
      <c r="E18" s="8"/>
      <c r="F18" s="7"/>
      <c r="G18" s="8"/>
      <c r="H18" s="81"/>
      <c r="I18" s="8"/>
      <c r="J18" s="135"/>
      <c r="K18" s="8"/>
      <c r="L18" s="81"/>
    </row>
    <row r="19" spans="1:12" ht="15" customHeight="1">
      <c r="A19" s="104" t="s">
        <v>96</v>
      </c>
      <c r="B19" s="11"/>
      <c r="C19" s="11"/>
      <c r="D19" s="202"/>
      <c r="E19" s="8"/>
      <c r="F19" s="7"/>
      <c r="G19" s="8"/>
      <c r="H19" s="81"/>
      <c r="I19" s="8"/>
      <c r="J19" s="135"/>
      <c r="K19" s="8"/>
      <c r="L19" s="86"/>
    </row>
    <row r="20" spans="1:12" ht="6" customHeight="1">
      <c r="A20" s="104"/>
      <c r="B20" s="11"/>
      <c r="C20" s="11"/>
      <c r="D20" s="202"/>
      <c r="E20" s="8"/>
      <c r="F20" s="7"/>
      <c r="G20" s="8"/>
      <c r="H20" s="81"/>
      <c r="I20" s="8"/>
      <c r="J20" s="135"/>
      <c r="K20" s="8"/>
      <c r="L20" s="86"/>
    </row>
    <row r="21" spans="1:12" ht="15" customHeight="1">
      <c r="A21" s="212" t="s">
        <v>97</v>
      </c>
      <c r="B21" s="98"/>
      <c r="C21" s="98"/>
      <c r="D21" s="202"/>
      <c r="E21" s="8"/>
      <c r="F21" s="7">
        <v>-30805437</v>
      </c>
      <c r="G21" s="8"/>
      <c r="H21" s="81">
        <v>-15699224</v>
      </c>
      <c r="I21" s="8"/>
      <c r="J21" s="135">
        <v>-21114782</v>
      </c>
      <c r="K21" s="8"/>
      <c r="L21" s="81">
        <v>-12384532</v>
      </c>
    </row>
    <row r="22" spans="1:12" ht="15" customHeight="1">
      <c r="A22" s="212" t="s">
        <v>98</v>
      </c>
      <c r="B22" s="98"/>
      <c r="C22" s="98"/>
      <c r="D22" s="202"/>
      <c r="E22" s="8"/>
      <c r="F22" s="7">
        <v>-46938195</v>
      </c>
      <c r="G22" s="8"/>
      <c r="H22" s="81">
        <v>-53191794</v>
      </c>
      <c r="I22" s="8"/>
      <c r="J22" s="135">
        <v>-42369889</v>
      </c>
      <c r="K22" s="8"/>
      <c r="L22" s="81">
        <v>-50630832</v>
      </c>
    </row>
    <row r="23" spans="1:12" ht="15" customHeight="1">
      <c r="A23" s="212" t="s">
        <v>99</v>
      </c>
      <c r="B23" s="98"/>
      <c r="C23" s="98"/>
      <c r="D23" s="202"/>
      <c r="E23" s="8"/>
      <c r="F23" s="10">
        <v>-43454598</v>
      </c>
      <c r="G23" s="8"/>
      <c r="H23" s="82">
        <v>-12392493</v>
      </c>
      <c r="I23" s="8"/>
      <c r="J23" s="139">
        <v>-8214907</v>
      </c>
      <c r="K23" s="8"/>
      <c r="L23" s="82">
        <v>-7035989</v>
      </c>
    </row>
    <row r="24" spans="1:12" ht="6" customHeight="1">
      <c r="A24" s="212"/>
      <c r="B24" s="98"/>
      <c r="C24" s="98"/>
      <c r="D24" s="202"/>
      <c r="E24" s="8"/>
      <c r="F24" s="22"/>
      <c r="G24" s="202"/>
      <c r="H24" s="83"/>
      <c r="I24" s="202"/>
      <c r="J24" s="140"/>
      <c r="K24" s="202"/>
      <c r="L24" s="81"/>
    </row>
    <row r="25" spans="1:12" ht="15" customHeight="1">
      <c r="A25" s="104" t="s">
        <v>100</v>
      </c>
      <c r="B25" s="11"/>
      <c r="C25" s="11"/>
      <c r="D25" s="202"/>
      <c r="E25" s="8"/>
      <c r="F25" s="10">
        <f>SUM(F21:F24)</f>
        <v>-121198230</v>
      </c>
      <c r="G25" s="8"/>
      <c r="H25" s="82">
        <f>SUM(H21:H24)</f>
        <v>-81283511</v>
      </c>
      <c r="I25" s="8"/>
      <c r="J25" s="139">
        <f>SUM(J21:J24)</f>
        <v>-71699578</v>
      </c>
      <c r="K25" s="8"/>
      <c r="L25" s="82">
        <f>SUM(L21:L24)</f>
        <v>-70051353</v>
      </c>
    </row>
    <row r="26" spans="1:12" ht="12" customHeight="1">
      <c r="A26" s="97"/>
      <c r="B26" s="6"/>
      <c r="C26" s="6"/>
      <c r="D26" s="203"/>
      <c r="E26" s="2"/>
      <c r="F26" s="5"/>
      <c r="G26" s="2"/>
      <c r="H26" s="84"/>
      <c r="I26" s="2"/>
      <c r="J26" s="141"/>
      <c r="K26" s="2"/>
      <c r="L26" s="86"/>
    </row>
    <row r="27" spans="1:12" ht="15" customHeight="1">
      <c r="A27" s="105" t="s">
        <v>101</v>
      </c>
      <c r="B27" s="23"/>
      <c r="C27" s="23"/>
      <c r="D27" s="203"/>
      <c r="E27" s="8"/>
      <c r="F27" s="7">
        <f>SUM(F25,F17)</f>
        <v>33723616</v>
      </c>
      <c r="G27" s="203"/>
      <c r="H27" s="81">
        <f>SUM(H17+H25)</f>
        <v>45339243</v>
      </c>
      <c r="I27" s="203"/>
      <c r="J27" s="7">
        <f>SUM(J25,J17)</f>
        <v>24003697</v>
      </c>
      <c r="K27" s="203"/>
      <c r="L27" s="81">
        <f>SUM(L17+L25)</f>
        <v>42342210</v>
      </c>
    </row>
    <row r="28" spans="1:12" ht="15" customHeight="1">
      <c r="A28" s="212" t="s">
        <v>102</v>
      </c>
      <c r="B28" s="98"/>
      <c r="C28" s="98"/>
      <c r="D28" s="202"/>
      <c r="E28" s="8"/>
      <c r="F28" s="20">
        <v>1056751</v>
      </c>
      <c r="G28" s="202"/>
      <c r="H28" s="79">
        <v>1000216</v>
      </c>
      <c r="I28" s="202"/>
      <c r="J28" s="137">
        <v>7008319</v>
      </c>
      <c r="K28" s="202"/>
      <c r="L28" s="79">
        <v>4554228</v>
      </c>
    </row>
    <row r="29" spans="1:12" ht="15" customHeight="1">
      <c r="A29" s="212" t="s">
        <v>103</v>
      </c>
      <c r="B29" s="98"/>
      <c r="C29" s="98"/>
      <c r="D29" s="202"/>
      <c r="E29" s="8"/>
      <c r="F29" s="7">
        <v>-5045521</v>
      </c>
      <c r="G29" s="8"/>
      <c r="H29" s="81">
        <v>-6850366</v>
      </c>
      <c r="I29" s="8"/>
      <c r="J29" s="135">
        <v>-4589957</v>
      </c>
      <c r="K29" s="8"/>
      <c r="L29" s="81">
        <v>-6798320</v>
      </c>
    </row>
    <row r="30" spans="1:12" ht="15" customHeight="1">
      <c r="A30" s="212" t="s">
        <v>104</v>
      </c>
      <c r="B30" s="98"/>
      <c r="C30" s="98"/>
      <c r="D30" s="202"/>
      <c r="E30" s="8"/>
      <c r="F30" s="7">
        <v>-50316597</v>
      </c>
      <c r="G30" s="8"/>
      <c r="H30" s="81">
        <v>-24146444</v>
      </c>
      <c r="I30" s="8"/>
      <c r="J30" s="135">
        <v>-23650524</v>
      </c>
      <c r="K30" s="8"/>
      <c r="L30" s="81">
        <v>-21390391</v>
      </c>
    </row>
    <row r="31" spans="1:12" ht="15" customHeight="1">
      <c r="A31" s="212" t="s">
        <v>105</v>
      </c>
      <c r="B31" s="98"/>
      <c r="C31" s="98"/>
      <c r="D31" s="202"/>
      <c r="E31" s="8"/>
      <c r="F31" s="7">
        <v>-1539944</v>
      </c>
      <c r="G31" s="100"/>
      <c r="H31" s="81">
        <v>-7417746</v>
      </c>
      <c r="I31" s="100"/>
      <c r="J31" s="135">
        <v>-722008</v>
      </c>
      <c r="K31" s="100"/>
      <c r="L31" s="81">
        <v>-7364280</v>
      </c>
    </row>
    <row r="32" spans="1:12" ht="15" customHeight="1">
      <c r="A32" s="212" t="s">
        <v>106</v>
      </c>
      <c r="B32" s="98"/>
      <c r="C32" s="98"/>
      <c r="D32" s="202"/>
      <c r="E32" s="8"/>
      <c r="F32" s="101">
        <v>0</v>
      </c>
      <c r="G32" s="100"/>
      <c r="H32" s="102">
        <v>-1148771</v>
      </c>
      <c r="I32" s="100"/>
      <c r="J32" s="142">
        <v>0</v>
      </c>
      <c r="K32" s="100"/>
      <c r="L32" s="102">
        <v>0</v>
      </c>
    </row>
    <row r="33" spans="1:12" ht="6" customHeight="1">
      <c r="A33" s="212"/>
      <c r="B33" s="98"/>
      <c r="C33" s="98"/>
      <c r="D33" s="202"/>
      <c r="E33" s="8"/>
      <c r="F33" s="7"/>
      <c r="G33" s="202"/>
      <c r="H33" s="81"/>
      <c r="I33" s="202"/>
      <c r="J33" s="135"/>
      <c r="K33" s="202"/>
      <c r="L33" s="81"/>
    </row>
    <row r="34" spans="1:12" ht="15" customHeight="1">
      <c r="A34" s="106" t="s">
        <v>107</v>
      </c>
      <c r="B34" s="24"/>
      <c r="C34" s="24"/>
      <c r="D34" s="203"/>
      <c r="E34" s="8"/>
      <c r="F34" s="7">
        <f>SUM(F27:F33)</f>
        <v>-22121695</v>
      </c>
      <c r="G34" s="8"/>
      <c r="H34" s="81">
        <f>SUM(H27:H33)</f>
        <v>6776132</v>
      </c>
      <c r="I34" s="8"/>
      <c r="J34" s="135">
        <f>SUM(J27:J33)</f>
        <v>2049527</v>
      </c>
      <c r="K34" s="8"/>
      <c r="L34" s="81">
        <f>SUM(L27:L33)</f>
        <v>11343447</v>
      </c>
    </row>
    <row r="35" spans="1:12" ht="15" customHeight="1">
      <c r="A35" s="107" t="s">
        <v>108</v>
      </c>
      <c r="B35" s="15"/>
      <c r="C35" s="15"/>
      <c r="D35" s="202"/>
      <c r="E35" s="8"/>
      <c r="F35" s="10">
        <v>4228388</v>
      </c>
      <c r="G35" s="8"/>
      <c r="H35" s="82">
        <v>-1715429</v>
      </c>
      <c r="I35" s="8"/>
      <c r="J35" s="139">
        <v>-553386</v>
      </c>
      <c r="K35" s="8"/>
      <c r="L35" s="82">
        <v>-2232438</v>
      </c>
    </row>
    <row r="36" spans="1:12" ht="6" customHeight="1">
      <c r="A36" s="106"/>
      <c r="B36" s="24"/>
      <c r="C36" s="24"/>
      <c r="D36" s="203"/>
      <c r="E36" s="8"/>
      <c r="F36" s="7"/>
      <c r="G36" s="8"/>
      <c r="H36" s="81"/>
      <c r="I36" s="8"/>
      <c r="J36" s="135"/>
      <c r="K36" s="8"/>
      <c r="L36" s="81"/>
    </row>
    <row r="37" spans="1:12" ht="15" customHeight="1">
      <c r="A37" s="106" t="s">
        <v>109</v>
      </c>
      <c r="B37" s="24"/>
      <c r="C37" s="24"/>
      <c r="D37" s="203"/>
      <c r="E37" s="8"/>
      <c r="F37" s="7">
        <f>SUM(F34:F36)</f>
        <v>-17893307</v>
      </c>
      <c r="G37" s="8"/>
      <c r="H37" s="81">
        <f>SUM(H34:H36)</f>
        <v>5060703</v>
      </c>
      <c r="I37" s="8"/>
      <c r="J37" s="135">
        <f>SUM(J34:J36)</f>
        <v>1496141</v>
      </c>
      <c r="K37" s="8"/>
      <c r="L37" s="81">
        <f>SUM(L34:L36)</f>
        <v>9111009</v>
      </c>
    </row>
    <row r="38" spans="1:12" ht="15" customHeight="1">
      <c r="A38" s="107" t="s">
        <v>110</v>
      </c>
      <c r="B38" s="24"/>
      <c r="C38" s="24"/>
      <c r="D38" s="203"/>
      <c r="E38" s="8"/>
      <c r="F38" s="10">
        <v>0</v>
      </c>
      <c r="G38" s="8"/>
      <c r="H38" s="82">
        <v>0</v>
      </c>
      <c r="I38" s="8"/>
      <c r="J38" s="139">
        <v>0</v>
      </c>
      <c r="K38" s="8"/>
      <c r="L38" s="82">
        <v>0</v>
      </c>
    </row>
    <row r="39" spans="1:12" ht="6" customHeight="1">
      <c r="A39" s="107"/>
      <c r="B39" s="15"/>
      <c r="C39" s="15"/>
      <c r="D39" s="6"/>
      <c r="E39" s="8"/>
      <c r="F39" s="7"/>
      <c r="G39" s="8"/>
      <c r="H39" s="81"/>
      <c r="I39" s="8"/>
      <c r="J39" s="135"/>
      <c r="K39" s="8"/>
      <c r="L39" s="81"/>
    </row>
    <row r="40" spans="1:12" ht="15" customHeight="1" thickBot="1">
      <c r="A40" s="103" t="s">
        <v>111</v>
      </c>
      <c r="B40" s="1"/>
      <c r="C40" s="24"/>
      <c r="D40" s="6"/>
      <c r="E40" s="8"/>
      <c r="F40" s="12">
        <f>SUM(F37:F39)</f>
        <v>-17893307</v>
      </c>
      <c r="G40" s="8"/>
      <c r="H40" s="85">
        <f>SUM(H37:H39)</f>
        <v>5060703</v>
      </c>
      <c r="I40" s="8"/>
      <c r="J40" s="143">
        <f>SUM(J37:J39)</f>
        <v>1496141</v>
      </c>
      <c r="K40" s="8"/>
      <c r="L40" s="85">
        <f>SUM(L37:L39)</f>
        <v>9111009</v>
      </c>
    </row>
    <row r="41" spans="1:12" ht="12" customHeight="1" thickTop="1">
      <c r="A41" s="106"/>
      <c r="B41" s="24"/>
      <c r="C41" s="24"/>
      <c r="D41" s="6"/>
      <c r="E41" s="8"/>
      <c r="F41" s="14"/>
      <c r="G41" s="8"/>
      <c r="H41" s="86"/>
      <c r="I41" s="8"/>
      <c r="J41" s="144"/>
      <c r="K41" s="8"/>
      <c r="L41" s="81"/>
    </row>
    <row r="42" spans="1:12" ht="15" customHeight="1">
      <c r="A42" s="106" t="s">
        <v>112</v>
      </c>
      <c r="B42" s="24"/>
      <c r="C42" s="24"/>
      <c r="D42" s="6"/>
      <c r="E42" s="8"/>
      <c r="F42" s="14"/>
      <c r="G42" s="8"/>
      <c r="H42" s="86"/>
      <c r="I42" s="8"/>
      <c r="J42" s="144"/>
      <c r="K42" s="8"/>
      <c r="L42" s="81"/>
    </row>
    <row r="43" spans="1:12" ht="15" customHeight="1">
      <c r="A43" s="107" t="s">
        <v>113</v>
      </c>
      <c r="B43" s="6"/>
      <c r="C43" s="15"/>
      <c r="D43" s="6"/>
      <c r="E43" s="8"/>
      <c r="F43" s="7">
        <v>-17638240</v>
      </c>
      <c r="G43" s="8"/>
      <c r="H43" s="79">
        <v>5412070</v>
      </c>
      <c r="I43" s="8"/>
      <c r="J43" s="137">
        <v>1496141</v>
      </c>
      <c r="K43" s="8"/>
      <c r="L43" s="89">
        <v>9111009</v>
      </c>
    </row>
    <row r="44" spans="1:12" ht="15" customHeight="1">
      <c r="A44" s="107" t="s">
        <v>83</v>
      </c>
      <c r="B44" s="6"/>
      <c r="C44" s="15"/>
      <c r="D44" s="6"/>
      <c r="E44" s="8"/>
      <c r="F44" s="99">
        <v>-255067</v>
      </c>
      <c r="G44" s="8"/>
      <c r="H44" s="180">
        <v>-351367</v>
      </c>
      <c r="I44" s="8"/>
      <c r="J44" s="101">
        <v>0</v>
      </c>
      <c r="K44" s="8"/>
      <c r="L44" s="82">
        <v>0</v>
      </c>
    </row>
    <row r="45" spans="1:12" ht="6" customHeight="1">
      <c r="A45" s="97"/>
      <c r="B45" s="6"/>
      <c r="C45" s="6"/>
      <c r="D45" s="203"/>
      <c r="E45" s="8"/>
      <c r="F45" s="186"/>
      <c r="G45" s="8"/>
      <c r="H45" s="86"/>
      <c r="I45" s="8"/>
      <c r="J45" s="144"/>
      <c r="K45" s="8"/>
      <c r="L45" s="86"/>
    </row>
    <row r="46" spans="1:12" ht="15" customHeight="1" thickBot="1">
      <c r="A46" s="106"/>
      <c r="B46" s="24"/>
      <c r="C46" s="24"/>
      <c r="D46" s="6"/>
      <c r="E46" s="8"/>
      <c r="F46" s="187">
        <f>SUM(F43:F45)</f>
        <v>-17893307</v>
      </c>
      <c r="G46" s="8"/>
      <c r="H46" s="87">
        <f>SUM(H43:H45)</f>
        <v>5060703</v>
      </c>
      <c r="I46" s="8"/>
      <c r="J46" s="146">
        <f>SUM(J43:J45)</f>
        <v>1496141</v>
      </c>
      <c r="K46" s="8"/>
      <c r="L46" s="85">
        <f>SUM(L43:L45)</f>
        <v>9111009</v>
      </c>
    </row>
    <row r="47" spans="1:12" ht="12" customHeight="1" thickTop="1">
      <c r="A47" s="106"/>
      <c r="B47" s="24"/>
      <c r="C47" s="24"/>
      <c r="D47" s="6"/>
      <c r="E47" s="8"/>
      <c r="F47" s="186"/>
      <c r="G47" s="8"/>
      <c r="H47" s="86"/>
      <c r="I47" s="8"/>
      <c r="J47" s="144"/>
      <c r="K47" s="8"/>
      <c r="L47" s="81"/>
    </row>
    <row r="48" spans="1:12" ht="15" customHeight="1">
      <c r="A48" s="103" t="s">
        <v>114</v>
      </c>
      <c r="B48" s="1"/>
      <c r="C48" s="1"/>
      <c r="D48" s="6"/>
      <c r="E48" s="8"/>
      <c r="F48" s="186"/>
      <c r="G48" s="8"/>
      <c r="H48" s="86"/>
      <c r="I48" s="8"/>
      <c r="J48" s="144"/>
      <c r="K48" s="8"/>
      <c r="L48" s="81"/>
    </row>
    <row r="49" spans="1:12" ht="15" customHeight="1">
      <c r="A49" s="107" t="s">
        <v>113</v>
      </c>
      <c r="B49" s="6"/>
      <c r="C49" s="15"/>
      <c r="D49" s="202"/>
      <c r="E49" s="8"/>
      <c r="F49" s="7">
        <v>-17638240</v>
      </c>
      <c r="G49" s="8"/>
      <c r="H49" s="79">
        <v>5412070</v>
      </c>
      <c r="I49" s="8"/>
      <c r="J49" s="137">
        <v>1496141</v>
      </c>
      <c r="K49" s="8"/>
      <c r="L49" s="89">
        <v>9111009</v>
      </c>
    </row>
    <row r="50" spans="1:12" s="168" customFormat="1" ht="15" customHeight="1">
      <c r="A50" s="95" t="s">
        <v>83</v>
      </c>
      <c r="B50" s="165"/>
      <c r="C50" s="165"/>
      <c r="D50" s="166"/>
      <c r="E50" s="8"/>
      <c r="F50" s="99">
        <v>-255067</v>
      </c>
      <c r="G50" s="8"/>
      <c r="H50" s="181">
        <v>-351367</v>
      </c>
      <c r="I50" s="8"/>
      <c r="J50" s="101">
        <v>0</v>
      </c>
      <c r="K50" s="8"/>
      <c r="L50" s="102">
        <v>0</v>
      </c>
    </row>
    <row r="51" spans="1:12" s="168" customFormat="1" ht="6" customHeight="1">
      <c r="A51" s="95"/>
      <c r="B51" s="165"/>
      <c r="C51" s="165"/>
      <c r="D51" s="166"/>
      <c r="E51" s="8"/>
      <c r="F51" s="167"/>
      <c r="G51" s="8"/>
      <c r="H51" s="182"/>
      <c r="I51" s="8"/>
      <c r="J51" s="137"/>
      <c r="K51" s="8"/>
      <c r="L51" s="81"/>
    </row>
    <row r="52" spans="1:12" ht="15" customHeight="1" thickBot="1">
      <c r="A52" s="212"/>
      <c r="B52" s="98"/>
      <c r="C52" s="98"/>
      <c r="D52" s="202"/>
      <c r="E52" s="8"/>
      <c r="F52" s="143">
        <f>SUM(F49:F51)</f>
        <v>-17893307</v>
      </c>
      <c r="G52" s="8"/>
      <c r="H52" s="85">
        <f>SUM(H49:H51)</f>
        <v>5060703</v>
      </c>
      <c r="I52" s="8"/>
      <c r="J52" s="143">
        <f>SUM(J49:J51)</f>
        <v>1496141</v>
      </c>
      <c r="K52" s="8"/>
      <c r="L52" s="85">
        <f>SUM(L49:L51)</f>
        <v>9111009</v>
      </c>
    </row>
    <row r="53" spans="1:12" ht="12" customHeight="1" thickTop="1">
      <c r="A53" s="212"/>
      <c r="B53" s="98"/>
      <c r="C53" s="98"/>
      <c r="D53" s="202"/>
      <c r="E53" s="8"/>
      <c r="F53" s="7"/>
      <c r="G53" s="8"/>
      <c r="H53" s="81"/>
      <c r="I53" s="8"/>
      <c r="J53" s="135"/>
      <c r="K53" s="8"/>
      <c r="L53" s="81"/>
    </row>
    <row r="54" spans="1:12" ht="15" customHeight="1">
      <c r="A54" s="104" t="s">
        <v>115</v>
      </c>
      <c r="B54" s="11"/>
      <c r="C54" s="11"/>
      <c r="D54" s="202"/>
      <c r="E54" s="8"/>
      <c r="F54" s="14"/>
      <c r="G54" s="8"/>
      <c r="H54" s="86"/>
      <c r="I54" s="8"/>
      <c r="J54" s="135"/>
      <c r="K54" s="8"/>
      <c r="L54" s="81"/>
    </row>
    <row r="55" spans="1:12" ht="15" customHeight="1" thickBot="1">
      <c r="A55" s="212" t="s">
        <v>116</v>
      </c>
      <c r="B55" s="6"/>
      <c r="C55" s="98"/>
      <c r="D55" s="202">
        <v>17</v>
      </c>
      <c r="E55" s="8"/>
      <c r="F55" s="194">
        <f>F43/347120611</f>
        <v>-5.0813001132911699E-2</v>
      </c>
      <c r="G55" s="195"/>
      <c r="H55" s="196">
        <f>H43/317681007</f>
        <v>1.7036177425614873E-2</v>
      </c>
      <c r="I55" s="195"/>
      <c r="J55" s="194">
        <f>J43/347120611</f>
        <v>4.3101474029152362E-3</v>
      </c>
      <c r="K55" s="195"/>
      <c r="L55" s="196">
        <f>L43/317681007</f>
        <v>2.8679740995658579E-2</v>
      </c>
    </row>
    <row r="56" spans="1:12" ht="6" customHeight="1" thickTop="1">
      <c r="A56" s="212"/>
      <c r="B56" s="6"/>
      <c r="C56" s="98"/>
      <c r="D56" s="202"/>
      <c r="E56" s="8"/>
      <c r="F56" s="197"/>
      <c r="G56" s="195"/>
      <c r="H56" s="198"/>
      <c r="I56" s="195"/>
      <c r="J56" s="197"/>
      <c r="K56" s="199"/>
      <c r="L56" s="198"/>
    </row>
    <row r="57" spans="1:12" ht="15" customHeight="1" thickBot="1">
      <c r="A57" s="212" t="s">
        <v>117</v>
      </c>
      <c r="B57" s="6"/>
      <c r="C57" s="6"/>
      <c r="D57" s="202">
        <v>17</v>
      </c>
      <c r="E57" s="8"/>
      <c r="F57" s="194">
        <f>F43/347120611</f>
        <v>-5.0813001132911699E-2</v>
      </c>
      <c r="G57" s="195"/>
      <c r="H57" s="196">
        <f>H43/376828813</f>
        <v>1.4362144860722207E-2</v>
      </c>
      <c r="I57" s="195"/>
      <c r="J57" s="194">
        <f>SUM(J43/347120611)</f>
        <v>4.3101474029152362E-3</v>
      </c>
      <c r="K57" s="199"/>
      <c r="L57" s="196">
        <f>L43/376828813</f>
        <v>2.4178111348401587E-2</v>
      </c>
    </row>
    <row r="58" spans="1:12" ht="15" customHeight="1" thickTop="1">
      <c r="A58" s="97"/>
      <c r="B58" s="6"/>
      <c r="C58" s="6"/>
      <c r="D58" s="6"/>
      <c r="E58" s="8"/>
      <c r="F58" s="9"/>
      <c r="G58" s="9"/>
      <c r="H58" s="73"/>
      <c r="I58" s="9"/>
      <c r="J58" s="9"/>
      <c r="K58" s="97"/>
      <c r="L58" s="73"/>
    </row>
    <row r="59" spans="1:12" ht="9.75" customHeight="1">
      <c r="A59" s="97"/>
      <c r="B59" s="6"/>
      <c r="C59" s="6"/>
      <c r="D59" s="6"/>
      <c r="E59" s="8"/>
      <c r="F59" s="9"/>
      <c r="G59" s="9"/>
      <c r="H59" s="73"/>
      <c r="I59" s="9"/>
      <c r="J59" s="9"/>
      <c r="K59" s="97"/>
      <c r="L59" s="73"/>
    </row>
    <row r="60" spans="1:12" ht="15" customHeight="1">
      <c r="A60" s="97"/>
      <c r="B60" s="6"/>
      <c r="C60" s="6"/>
      <c r="D60" s="6"/>
      <c r="E60" s="8"/>
      <c r="F60" s="9"/>
      <c r="G60" s="9"/>
      <c r="H60" s="73"/>
      <c r="I60" s="9"/>
      <c r="J60" s="9"/>
      <c r="K60" s="97"/>
      <c r="L60" s="73"/>
    </row>
    <row r="61" spans="1:12" ht="15" customHeight="1">
      <c r="A61" s="217" t="s">
        <v>37</v>
      </c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</row>
    <row r="62" spans="1:12" ht="12.75" customHeight="1">
      <c r="A62" s="212"/>
      <c r="B62" s="6"/>
      <c r="C62" s="98"/>
      <c r="D62" s="202"/>
      <c r="E62" s="25"/>
      <c r="F62" s="25"/>
      <c r="G62" s="25"/>
      <c r="H62" s="88"/>
      <c r="I62" s="25"/>
      <c r="J62" s="25"/>
      <c r="K62" s="26"/>
      <c r="L62" s="88"/>
    </row>
    <row r="63" spans="1:12" ht="12.75" customHeight="1">
      <c r="A63" s="212"/>
      <c r="B63" s="6"/>
      <c r="C63" s="98"/>
      <c r="D63" s="202"/>
      <c r="E63" s="25"/>
      <c r="F63" s="25"/>
      <c r="G63" s="25"/>
      <c r="H63" s="88"/>
      <c r="I63" s="25"/>
      <c r="J63" s="25"/>
      <c r="K63" s="26"/>
      <c r="L63" s="88"/>
    </row>
    <row r="64" spans="1:12" s="152" customFormat="1" ht="22.15" customHeight="1">
      <c r="A64" s="242" t="str">
        <f>'EN 2-4'!A52</f>
        <v>The accompanying notes form part of this interim financial information.</v>
      </c>
      <c r="B64" s="243"/>
      <c r="C64" s="243"/>
      <c r="D64" s="235"/>
      <c r="E64" s="235"/>
      <c r="F64" s="235"/>
      <c r="G64" s="235"/>
      <c r="H64" s="244"/>
      <c r="I64" s="235"/>
      <c r="J64" s="235"/>
      <c r="K64" s="235"/>
      <c r="L64" s="244"/>
    </row>
  </sheetData>
  <mergeCells count="5">
    <mergeCell ref="A61:L61"/>
    <mergeCell ref="F6:H6"/>
    <mergeCell ref="J6:L6"/>
    <mergeCell ref="F7:H7"/>
    <mergeCell ref="J7:L7"/>
  </mergeCells>
  <pageMargins left="0.8" right="0.5" top="0.5" bottom="0.6" header="0.49" footer="0.4"/>
  <pageSetup paperSize="9" scale="95" firstPageNumber="5" orientation="portrait" useFirstPageNumber="1" horizontalDpi="1200" verticalDpi="1200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36C09"/>
  </sheetPr>
  <dimension ref="A1:L66"/>
  <sheetViews>
    <sheetView topLeftCell="A33" zoomScaleNormal="100" zoomScaleSheetLayoutView="102" zoomScalePageLayoutView="120" workbookViewId="0">
      <selection activeCell="C39" sqref="C39"/>
    </sheetView>
  </sheetViews>
  <sheetFormatPr defaultColWidth="10.140625" defaultRowHeight="16.5" customHeight="1"/>
  <cols>
    <col min="1" max="1" width="1.140625" style="191" customWidth="1"/>
    <col min="2" max="2" width="1.28515625" style="191" customWidth="1"/>
    <col min="3" max="3" width="42.42578125" style="191" customWidth="1"/>
    <col min="4" max="4" width="5.28515625" style="191" customWidth="1"/>
    <col min="5" max="5" width="0.7109375" style="191" customWidth="1"/>
    <col min="6" max="6" width="12.5703125" style="191" customWidth="1"/>
    <col min="7" max="7" width="0.7109375" style="191" customWidth="1"/>
    <col min="8" max="8" width="12.5703125" style="191" customWidth="1"/>
    <col min="9" max="9" width="0.7109375" style="191" customWidth="1"/>
    <col min="10" max="10" width="12.5703125" style="191" customWidth="1"/>
    <col min="11" max="11" width="0.7109375" style="191" customWidth="1"/>
    <col min="12" max="12" width="12.5703125" style="191" customWidth="1"/>
    <col min="13" max="13" width="10.140625" style="191" customWidth="1"/>
    <col min="14" max="16384" width="10.140625" style="191"/>
  </cols>
  <sheetData>
    <row r="1" spans="1:12" ht="16.5" customHeight="1">
      <c r="A1" s="103" t="s">
        <v>0</v>
      </c>
      <c r="B1" s="97"/>
      <c r="C1" s="97"/>
      <c r="D1" s="97"/>
      <c r="E1" s="73"/>
      <c r="F1" s="73"/>
      <c r="G1" s="73"/>
      <c r="H1" s="73"/>
      <c r="I1" s="73"/>
      <c r="J1" s="73"/>
      <c r="K1" s="97"/>
      <c r="L1" s="73"/>
    </row>
    <row r="2" spans="1:12" ht="16.5" customHeight="1">
      <c r="A2" s="104" t="s">
        <v>86</v>
      </c>
      <c r="B2" s="104"/>
      <c r="C2" s="104"/>
      <c r="D2" s="205"/>
      <c r="E2" s="74"/>
      <c r="F2" s="74"/>
      <c r="G2" s="74"/>
      <c r="H2" s="74"/>
      <c r="I2" s="74"/>
      <c r="J2" s="74"/>
      <c r="K2" s="97"/>
      <c r="L2" s="74"/>
    </row>
    <row r="3" spans="1:12" ht="16.5" customHeight="1">
      <c r="A3" s="230" t="s">
        <v>118</v>
      </c>
      <c r="B3" s="230"/>
      <c r="C3" s="230"/>
      <c r="D3" s="245"/>
      <c r="E3" s="234"/>
      <c r="F3" s="234"/>
      <c r="G3" s="234"/>
      <c r="H3" s="234"/>
      <c r="I3" s="234"/>
      <c r="J3" s="234"/>
      <c r="K3" s="244"/>
      <c r="L3" s="234"/>
    </row>
    <row r="4" spans="1:12" ht="15" customHeight="1">
      <c r="A4" s="104"/>
      <c r="B4" s="104"/>
      <c r="C4" s="104"/>
      <c r="D4" s="205"/>
      <c r="E4" s="74"/>
      <c r="F4" s="74"/>
      <c r="G4" s="74"/>
      <c r="H4" s="74"/>
      <c r="I4" s="74"/>
      <c r="J4" s="74"/>
      <c r="K4" s="97"/>
      <c r="L4" s="74"/>
    </row>
    <row r="5" spans="1:12" ht="15" customHeight="1">
      <c r="A5" s="104"/>
      <c r="B5" s="104"/>
      <c r="C5" s="104"/>
      <c r="D5" s="205"/>
      <c r="E5" s="74"/>
      <c r="F5" s="74"/>
      <c r="G5" s="74"/>
      <c r="H5" s="74"/>
      <c r="I5" s="74"/>
      <c r="J5" s="74"/>
      <c r="K5" s="97"/>
      <c r="L5" s="74"/>
    </row>
    <row r="6" spans="1:12" ht="15" customHeight="1">
      <c r="A6" s="97"/>
      <c r="B6" s="97"/>
      <c r="C6" s="97"/>
      <c r="D6" s="205"/>
      <c r="E6" s="77"/>
      <c r="F6" s="223" t="s">
        <v>88</v>
      </c>
      <c r="G6" s="222"/>
      <c r="H6" s="222"/>
      <c r="I6" s="208"/>
      <c r="J6" s="224" t="s">
        <v>89</v>
      </c>
      <c r="K6" s="222"/>
      <c r="L6" s="222"/>
    </row>
    <row r="7" spans="1:12" ht="15" customHeight="1">
      <c r="A7" s="97"/>
      <c r="B7" s="97"/>
      <c r="C7" s="97"/>
      <c r="D7" s="205"/>
      <c r="E7" s="77"/>
      <c r="F7" s="246" t="s">
        <v>5</v>
      </c>
      <c r="G7" s="247"/>
      <c r="H7" s="247"/>
      <c r="I7" s="205"/>
      <c r="J7" s="227" t="s">
        <v>5</v>
      </c>
      <c r="K7" s="247"/>
      <c r="L7" s="247"/>
    </row>
    <row r="8" spans="1:12" ht="15" customHeight="1">
      <c r="A8" s="97"/>
      <c r="B8" s="97"/>
      <c r="C8" s="97"/>
      <c r="D8" s="205"/>
      <c r="E8" s="77"/>
      <c r="F8" s="75" t="s">
        <v>8</v>
      </c>
      <c r="G8" s="108"/>
      <c r="H8" s="75" t="s">
        <v>8</v>
      </c>
      <c r="I8" s="109"/>
      <c r="J8" s="75" t="s">
        <v>8</v>
      </c>
      <c r="K8" s="108"/>
      <c r="L8" s="75" t="s">
        <v>8</v>
      </c>
    </row>
    <row r="9" spans="1:12" ht="15" customHeight="1">
      <c r="A9" s="97"/>
      <c r="B9" s="97"/>
      <c r="C9" s="97"/>
      <c r="D9" s="97"/>
      <c r="E9" s="73"/>
      <c r="F9" s="76" t="s">
        <v>10</v>
      </c>
      <c r="G9" s="76"/>
      <c r="H9" s="76" t="s">
        <v>11</v>
      </c>
      <c r="I9" s="110"/>
      <c r="J9" s="76" t="s">
        <v>10</v>
      </c>
      <c r="K9" s="76"/>
      <c r="L9" s="76" t="s">
        <v>11</v>
      </c>
    </row>
    <row r="10" spans="1:12" ht="15" customHeight="1">
      <c r="A10" s="97"/>
      <c r="B10" s="97"/>
      <c r="C10" s="97"/>
      <c r="D10" s="239" t="s">
        <v>12</v>
      </c>
      <c r="E10" s="97"/>
      <c r="F10" s="241" t="s">
        <v>13</v>
      </c>
      <c r="G10" s="111"/>
      <c r="H10" s="241" t="s">
        <v>13</v>
      </c>
      <c r="I10" s="97"/>
      <c r="J10" s="241" t="s">
        <v>13</v>
      </c>
      <c r="K10" s="111"/>
      <c r="L10" s="241" t="s">
        <v>13</v>
      </c>
    </row>
    <row r="11" spans="1:12" ht="15" customHeight="1">
      <c r="A11" s="104" t="s">
        <v>91</v>
      </c>
      <c r="B11" s="104"/>
      <c r="C11" s="104"/>
      <c r="D11" s="205"/>
      <c r="E11" s="77"/>
      <c r="F11" s="135"/>
      <c r="G11" s="77"/>
      <c r="H11" s="77"/>
      <c r="I11" s="77"/>
      <c r="J11" s="144"/>
      <c r="K11" s="97"/>
      <c r="L11" s="73"/>
    </row>
    <row r="12" spans="1:12" ht="5.0999999999999996" customHeight="1">
      <c r="A12" s="104"/>
      <c r="B12" s="104"/>
      <c r="C12" s="104"/>
      <c r="D12" s="205"/>
      <c r="E12" s="77"/>
      <c r="F12" s="135"/>
      <c r="G12" s="77"/>
      <c r="H12" s="77"/>
      <c r="I12" s="77"/>
      <c r="J12" s="144"/>
      <c r="K12" s="97"/>
      <c r="L12" s="73"/>
    </row>
    <row r="13" spans="1:12" ht="15" customHeight="1">
      <c r="A13" s="212" t="s">
        <v>92</v>
      </c>
      <c r="B13" s="212"/>
      <c r="C13" s="212"/>
      <c r="D13" s="207"/>
      <c r="E13" s="92"/>
      <c r="F13" s="136">
        <v>39414132</v>
      </c>
      <c r="G13" s="205"/>
      <c r="H13" s="78">
        <v>96697632</v>
      </c>
      <c r="I13" s="205"/>
      <c r="J13" s="136">
        <v>28202304</v>
      </c>
      <c r="K13" s="205"/>
      <c r="L13" s="78">
        <v>36166806</v>
      </c>
    </row>
    <row r="14" spans="1:12" ht="15" customHeight="1">
      <c r="A14" s="212" t="s">
        <v>93</v>
      </c>
      <c r="B14" s="212"/>
      <c r="C14" s="212"/>
      <c r="D14" s="205"/>
      <c r="E14" s="112"/>
      <c r="F14" s="137">
        <v>145084478</v>
      </c>
      <c r="G14" s="97"/>
      <c r="H14" s="79">
        <v>175919150</v>
      </c>
      <c r="I14" s="97"/>
      <c r="J14" s="137">
        <v>129901006</v>
      </c>
      <c r="K14" s="97"/>
      <c r="L14" s="79">
        <v>166998361</v>
      </c>
    </row>
    <row r="15" spans="1:12" ht="15" customHeight="1">
      <c r="A15" s="212" t="s">
        <v>94</v>
      </c>
      <c r="B15" s="212"/>
      <c r="C15" s="212"/>
      <c r="D15" s="205"/>
      <c r="E15" s="112"/>
      <c r="F15" s="138">
        <v>109088738</v>
      </c>
      <c r="G15" s="205"/>
      <c r="H15" s="80">
        <v>55345259</v>
      </c>
      <c r="I15" s="205"/>
      <c r="J15" s="138">
        <v>29572399</v>
      </c>
      <c r="K15" s="205"/>
      <c r="L15" s="80">
        <v>45640057</v>
      </c>
    </row>
    <row r="16" spans="1:12" ht="5.0999999999999996" customHeight="1">
      <c r="A16" s="212"/>
      <c r="B16" s="212"/>
      <c r="C16" s="212"/>
      <c r="D16" s="205"/>
      <c r="E16" s="77"/>
      <c r="F16" s="135"/>
      <c r="G16" s="77"/>
      <c r="H16" s="81"/>
      <c r="I16" s="77"/>
      <c r="J16" s="135"/>
      <c r="K16" s="77"/>
      <c r="L16" s="81"/>
    </row>
    <row r="17" spans="1:12" ht="15" customHeight="1">
      <c r="A17" s="104" t="s">
        <v>95</v>
      </c>
      <c r="B17" s="104"/>
      <c r="C17" s="104"/>
      <c r="D17" s="205"/>
      <c r="E17" s="77"/>
      <c r="F17" s="139">
        <f>SUM(F13:F16)</f>
        <v>293587348</v>
      </c>
      <c r="G17" s="77"/>
      <c r="H17" s="82">
        <f>SUM(H13:H16)</f>
        <v>327962041</v>
      </c>
      <c r="I17" s="77"/>
      <c r="J17" s="139">
        <f>SUM(J13:J16)</f>
        <v>187675709</v>
      </c>
      <c r="K17" s="77"/>
      <c r="L17" s="82">
        <f>SUM(L13:L16)</f>
        <v>248805224</v>
      </c>
    </row>
    <row r="18" spans="1:12" ht="10.15" customHeight="1">
      <c r="A18" s="104"/>
      <c r="B18" s="104"/>
      <c r="C18" s="104"/>
      <c r="D18" s="205"/>
      <c r="E18" s="77"/>
      <c r="F18" s="135"/>
      <c r="G18" s="77"/>
      <c r="H18" s="81"/>
      <c r="I18" s="77"/>
      <c r="J18" s="135"/>
      <c r="K18" s="77"/>
      <c r="L18" s="81"/>
    </row>
    <row r="19" spans="1:12" ht="15" customHeight="1">
      <c r="A19" s="104" t="s">
        <v>96</v>
      </c>
      <c r="B19" s="104"/>
      <c r="C19" s="104"/>
      <c r="D19" s="205"/>
      <c r="E19" s="77"/>
      <c r="F19" s="135"/>
      <c r="G19" s="77"/>
      <c r="H19" s="81"/>
      <c r="I19" s="77"/>
      <c r="J19" s="135"/>
      <c r="K19" s="77"/>
      <c r="L19" s="86"/>
    </row>
    <row r="20" spans="1:12" ht="5.0999999999999996" customHeight="1">
      <c r="A20" s="104"/>
      <c r="B20" s="104"/>
      <c r="C20" s="104"/>
      <c r="D20" s="205"/>
      <c r="E20" s="77"/>
      <c r="F20" s="135"/>
      <c r="G20" s="77"/>
      <c r="H20" s="81"/>
      <c r="I20" s="77"/>
      <c r="J20" s="135"/>
      <c r="K20" s="77"/>
      <c r="L20" s="86"/>
    </row>
    <row r="21" spans="1:12" ht="15" customHeight="1">
      <c r="A21" s="212" t="s">
        <v>97</v>
      </c>
      <c r="B21" s="212"/>
      <c r="C21" s="212"/>
      <c r="D21" s="205"/>
      <c r="E21" s="77"/>
      <c r="F21" s="135">
        <v>-35911150</v>
      </c>
      <c r="G21" s="77"/>
      <c r="H21" s="81">
        <v>-85216259</v>
      </c>
      <c r="I21" s="77"/>
      <c r="J21" s="135">
        <v>-25133294</v>
      </c>
      <c r="K21" s="77"/>
      <c r="L21" s="81">
        <v>-29819629</v>
      </c>
    </row>
    <row r="22" spans="1:12" ht="15" customHeight="1">
      <c r="A22" s="212" t="s">
        <v>98</v>
      </c>
      <c r="B22" s="212"/>
      <c r="C22" s="212"/>
      <c r="D22" s="205"/>
      <c r="E22" s="77"/>
      <c r="F22" s="135">
        <v>-96262593</v>
      </c>
      <c r="G22" s="77"/>
      <c r="H22" s="81">
        <v>-107349265</v>
      </c>
      <c r="I22" s="77"/>
      <c r="J22" s="135">
        <v>-87239999</v>
      </c>
      <c r="K22" s="77"/>
      <c r="L22" s="81">
        <v>-102586503</v>
      </c>
    </row>
    <row r="23" spans="1:12" ht="15" customHeight="1">
      <c r="A23" s="212" t="s">
        <v>99</v>
      </c>
      <c r="B23" s="212"/>
      <c r="C23" s="212"/>
      <c r="D23" s="205"/>
      <c r="E23" s="77"/>
      <c r="F23" s="139">
        <v>-94846302</v>
      </c>
      <c r="G23" s="77"/>
      <c r="H23" s="82">
        <v>-57902713</v>
      </c>
      <c r="I23" s="77"/>
      <c r="J23" s="139">
        <v>-26366833</v>
      </c>
      <c r="K23" s="77"/>
      <c r="L23" s="82">
        <v>-48702539</v>
      </c>
    </row>
    <row r="24" spans="1:12" ht="5.0999999999999996" customHeight="1">
      <c r="A24" s="212"/>
      <c r="B24" s="212"/>
      <c r="C24" s="212"/>
      <c r="D24" s="205"/>
      <c r="E24" s="77"/>
      <c r="F24" s="140"/>
      <c r="G24" s="205"/>
      <c r="H24" s="83"/>
      <c r="I24" s="205"/>
      <c r="J24" s="140"/>
      <c r="K24" s="205"/>
      <c r="L24" s="81"/>
    </row>
    <row r="25" spans="1:12" ht="15" customHeight="1">
      <c r="A25" s="104" t="s">
        <v>100</v>
      </c>
      <c r="B25" s="104"/>
      <c r="C25" s="104"/>
      <c r="D25" s="205"/>
      <c r="E25" s="77"/>
      <c r="F25" s="139">
        <f>SUM(F21:F24)</f>
        <v>-227020045</v>
      </c>
      <c r="G25" s="77"/>
      <c r="H25" s="82">
        <f>SUM(H21:H24)</f>
        <v>-250468237</v>
      </c>
      <c r="I25" s="77"/>
      <c r="J25" s="139">
        <f>SUM(J21:J24)</f>
        <v>-138740126</v>
      </c>
      <c r="K25" s="77"/>
      <c r="L25" s="82">
        <f>SUM(L21:L24)</f>
        <v>-181108671</v>
      </c>
    </row>
    <row r="26" spans="1:12" ht="10.15" customHeight="1">
      <c r="A26" s="97"/>
      <c r="B26" s="97"/>
      <c r="C26" s="97"/>
      <c r="D26" s="207"/>
      <c r="E26" s="92"/>
      <c r="F26" s="141"/>
      <c r="G26" s="92"/>
      <c r="H26" s="84"/>
      <c r="I26" s="92"/>
      <c r="J26" s="141"/>
      <c r="K26" s="92"/>
      <c r="L26" s="86"/>
    </row>
    <row r="27" spans="1:12" ht="15" customHeight="1">
      <c r="A27" s="105" t="s">
        <v>101</v>
      </c>
      <c r="B27" s="105"/>
      <c r="C27" s="105"/>
      <c r="D27" s="207"/>
      <c r="E27" s="77"/>
      <c r="F27" s="135">
        <f>SUM(F17+F25)</f>
        <v>66567303</v>
      </c>
      <c r="G27" s="207"/>
      <c r="H27" s="81">
        <f>SUM(H17+H25)</f>
        <v>77493804</v>
      </c>
      <c r="I27" s="207"/>
      <c r="J27" s="135">
        <f>SUM(J17+J25)</f>
        <v>48935583</v>
      </c>
      <c r="K27" s="207"/>
      <c r="L27" s="81">
        <f>SUM(L17+L25)</f>
        <v>67696553</v>
      </c>
    </row>
    <row r="28" spans="1:12" ht="15" customHeight="1">
      <c r="A28" s="212" t="s">
        <v>102</v>
      </c>
      <c r="B28" s="212"/>
      <c r="C28" s="212"/>
      <c r="D28" s="205"/>
      <c r="E28" s="77"/>
      <c r="F28" s="137">
        <v>2714174</v>
      </c>
      <c r="G28" s="205"/>
      <c r="H28" s="79">
        <v>1219317</v>
      </c>
      <c r="I28" s="205"/>
      <c r="J28" s="137">
        <v>13683378</v>
      </c>
      <c r="K28" s="205"/>
      <c r="L28" s="79">
        <v>7480136</v>
      </c>
    </row>
    <row r="29" spans="1:12" ht="15" customHeight="1">
      <c r="A29" s="212" t="s">
        <v>119</v>
      </c>
      <c r="B29" s="212"/>
      <c r="C29" s="212"/>
      <c r="D29" s="205">
        <v>11</v>
      </c>
      <c r="E29" s="77"/>
      <c r="F29" s="135">
        <v>-3480497</v>
      </c>
      <c r="G29" s="205"/>
      <c r="H29" s="81">
        <v>0</v>
      </c>
      <c r="I29" s="205"/>
      <c r="J29" s="135">
        <v>-3480497</v>
      </c>
      <c r="K29" s="205"/>
      <c r="L29" s="81">
        <v>0</v>
      </c>
    </row>
    <row r="30" spans="1:12" ht="15" customHeight="1">
      <c r="A30" s="212" t="s">
        <v>103</v>
      </c>
      <c r="B30" s="212"/>
      <c r="C30" s="212"/>
      <c r="D30" s="205"/>
      <c r="E30" s="77"/>
      <c r="F30" s="135">
        <v>-10711143</v>
      </c>
      <c r="G30" s="77"/>
      <c r="H30" s="81">
        <v>-13535808</v>
      </c>
      <c r="I30" s="77"/>
      <c r="J30" s="135">
        <v>-10040946</v>
      </c>
      <c r="K30" s="77"/>
      <c r="L30" s="81">
        <v>-13380856</v>
      </c>
    </row>
    <row r="31" spans="1:12" ht="15" customHeight="1">
      <c r="A31" s="212" t="s">
        <v>104</v>
      </c>
      <c r="B31" s="212"/>
      <c r="C31" s="212"/>
      <c r="D31" s="205"/>
      <c r="E31" s="77"/>
      <c r="F31" s="135">
        <v>-77268096</v>
      </c>
      <c r="G31" s="77"/>
      <c r="H31" s="81">
        <v>-43608672</v>
      </c>
      <c r="I31" s="77"/>
      <c r="J31" s="135">
        <v>-42280787</v>
      </c>
      <c r="K31" s="77"/>
      <c r="L31" s="81">
        <v>-42176958</v>
      </c>
    </row>
    <row r="32" spans="1:12" ht="15" customHeight="1">
      <c r="A32" s="212" t="s">
        <v>105</v>
      </c>
      <c r="B32" s="212"/>
      <c r="C32" s="212"/>
      <c r="D32" s="205"/>
      <c r="E32" s="77"/>
      <c r="F32" s="135">
        <v>-4135248</v>
      </c>
      <c r="G32" s="81"/>
      <c r="H32" s="81">
        <v>-15506084</v>
      </c>
      <c r="I32" s="81"/>
      <c r="J32" s="135">
        <v>-2545448</v>
      </c>
      <c r="K32" s="81"/>
      <c r="L32" s="81">
        <v>-15367381</v>
      </c>
    </row>
    <row r="33" spans="1:12" ht="15" customHeight="1">
      <c r="A33" s="212" t="s">
        <v>106</v>
      </c>
      <c r="B33" s="212"/>
      <c r="C33" s="212"/>
      <c r="D33" s="205"/>
      <c r="E33" s="77"/>
      <c r="F33" s="142">
        <v>0</v>
      </c>
      <c r="G33" s="81"/>
      <c r="H33" s="102">
        <v>-1148771</v>
      </c>
      <c r="I33" s="81"/>
      <c r="J33" s="142">
        <v>0</v>
      </c>
      <c r="K33" s="81"/>
      <c r="L33" s="102">
        <v>0</v>
      </c>
    </row>
    <row r="34" spans="1:12" ht="5.0999999999999996" customHeight="1">
      <c r="A34" s="212"/>
      <c r="B34" s="212"/>
      <c r="C34" s="212"/>
      <c r="D34" s="205"/>
      <c r="E34" s="77"/>
      <c r="F34" s="135"/>
      <c r="G34" s="205"/>
      <c r="H34" s="81"/>
      <c r="I34" s="205"/>
      <c r="J34" s="135"/>
      <c r="K34" s="205"/>
      <c r="L34" s="81"/>
    </row>
    <row r="35" spans="1:12" ht="15" customHeight="1">
      <c r="A35" s="106" t="s">
        <v>107</v>
      </c>
      <c r="B35" s="106"/>
      <c r="C35" s="106"/>
      <c r="D35" s="207"/>
      <c r="E35" s="77"/>
      <c r="F35" s="135">
        <f>SUM(F27:F33)</f>
        <v>-26313507</v>
      </c>
      <c r="G35" s="77"/>
      <c r="H35" s="81">
        <f>SUM(H27:H33)</f>
        <v>4913786</v>
      </c>
      <c r="I35" s="77"/>
      <c r="J35" s="135">
        <f>SUM(J27:J33)</f>
        <v>4271283</v>
      </c>
      <c r="K35" s="77"/>
      <c r="L35" s="81">
        <f>SUM(L27:L33)</f>
        <v>4251494</v>
      </c>
    </row>
    <row r="36" spans="1:12" ht="15" customHeight="1">
      <c r="A36" s="107" t="s">
        <v>108</v>
      </c>
      <c r="B36" s="107"/>
      <c r="C36" s="107"/>
      <c r="D36" s="205"/>
      <c r="E36" s="77"/>
      <c r="F36" s="139">
        <v>5070996</v>
      </c>
      <c r="G36" s="77"/>
      <c r="H36" s="82">
        <v>-1587661</v>
      </c>
      <c r="I36" s="77"/>
      <c r="J36" s="139">
        <v>-946195</v>
      </c>
      <c r="K36" s="77"/>
      <c r="L36" s="82">
        <v>-1038152</v>
      </c>
    </row>
    <row r="37" spans="1:12" ht="5.0999999999999996" customHeight="1">
      <c r="A37" s="106"/>
      <c r="B37" s="106"/>
      <c r="C37" s="106"/>
      <c r="D37" s="207"/>
      <c r="E37" s="77"/>
      <c r="F37" s="135"/>
      <c r="G37" s="77"/>
      <c r="H37" s="81"/>
      <c r="I37" s="77"/>
      <c r="J37" s="135"/>
      <c r="K37" s="77"/>
      <c r="L37" s="81"/>
    </row>
    <row r="38" spans="1:12" ht="15" customHeight="1">
      <c r="A38" s="106" t="s">
        <v>109</v>
      </c>
      <c r="B38" s="106"/>
      <c r="C38" s="106"/>
      <c r="D38" s="207"/>
      <c r="E38" s="77"/>
      <c r="F38" s="135">
        <f>SUM(F35:F37)</f>
        <v>-21242511</v>
      </c>
      <c r="G38" s="77"/>
      <c r="H38" s="81">
        <f>SUM(H35:H37)</f>
        <v>3326125</v>
      </c>
      <c r="I38" s="77"/>
      <c r="J38" s="135">
        <f>SUM(J35:J37)</f>
        <v>3325088</v>
      </c>
      <c r="K38" s="77"/>
      <c r="L38" s="81">
        <f>SUM(L35:L37)</f>
        <v>3213342</v>
      </c>
    </row>
    <row r="39" spans="1:12" ht="15" customHeight="1">
      <c r="A39" s="107" t="s">
        <v>110</v>
      </c>
      <c r="B39" s="107"/>
      <c r="C39" s="107"/>
      <c r="D39" s="205"/>
      <c r="E39" s="77"/>
      <c r="F39" s="142">
        <v>0</v>
      </c>
      <c r="G39" s="77"/>
      <c r="H39" s="102">
        <v>0</v>
      </c>
      <c r="I39" s="77"/>
      <c r="J39" s="142">
        <v>0</v>
      </c>
      <c r="K39" s="77"/>
      <c r="L39" s="102">
        <v>0</v>
      </c>
    </row>
    <row r="40" spans="1:12" ht="9" customHeight="1">
      <c r="A40" s="107"/>
      <c r="B40" s="107"/>
      <c r="C40" s="107"/>
      <c r="D40" s="97"/>
      <c r="E40" s="73"/>
      <c r="F40" s="135"/>
      <c r="G40" s="205"/>
      <c r="H40" s="81"/>
      <c r="I40" s="205"/>
      <c r="J40" s="135"/>
      <c r="K40" s="205"/>
      <c r="L40" s="81"/>
    </row>
    <row r="41" spans="1:12" ht="15" customHeight="1" thickBot="1">
      <c r="A41" s="103" t="s">
        <v>111</v>
      </c>
      <c r="B41" s="103"/>
      <c r="C41" s="106"/>
      <c r="D41" s="97"/>
      <c r="E41" s="73"/>
      <c r="F41" s="143">
        <f>SUM(F38:F40)</f>
        <v>-21242511</v>
      </c>
      <c r="G41" s="73"/>
      <c r="H41" s="85">
        <f>SUM(H38:H40)</f>
        <v>3326125</v>
      </c>
      <c r="I41" s="73"/>
      <c r="J41" s="143">
        <f>SUM(J38:J40)</f>
        <v>3325088</v>
      </c>
      <c r="K41" s="73"/>
      <c r="L41" s="85">
        <f>SUM(L38:L40)</f>
        <v>3213342</v>
      </c>
    </row>
    <row r="42" spans="1:12" ht="12" customHeight="1" thickTop="1">
      <c r="A42" s="106"/>
      <c r="B42" s="106"/>
      <c r="C42" s="106"/>
      <c r="D42" s="97"/>
      <c r="E42" s="73"/>
      <c r="F42" s="144"/>
      <c r="G42" s="73"/>
      <c r="H42" s="86"/>
      <c r="I42" s="73"/>
      <c r="J42" s="144"/>
      <c r="K42" s="73"/>
      <c r="L42" s="81"/>
    </row>
    <row r="43" spans="1:12" ht="15" customHeight="1">
      <c r="A43" s="106" t="s">
        <v>120</v>
      </c>
      <c r="B43" s="106"/>
      <c r="C43" s="106"/>
      <c r="D43" s="97"/>
      <c r="E43" s="73"/>
      <c r="F43" s="144"/>
      <c r="G43" s="73"/>
      <c r="H43" s="86"/>
      <c r="I43" s="73"/>
      <c r="J43" s="144"/>
      <c r="K43" s="73"/>
      <c r="L43" s="81"/>
    </row>
    <row r="44" spans="1:12" ht="15" customHeight="1">
      <c r="A44" s="107" t="s">
        <v>113</v>
      </c>
      <c r="B44" s="97"/>
      <c r="C44" s="107"/>
      <c r="D44" s="97"/>
      <c r="E44" s="73"/>
      <c r="F44" s="135">
        <v>-20881759</v>
      </c>
      <c r="G44" s="73"/>
      <c r="H44" s="79">
        <v>3838144</v>
      </c>
      <c r="I44" s="73"/>
      <c r="J44" s="137">
        <v>3325088</v>
      </c>
      <c r="K44" s="73"/>
      <c r="L44" s="89">
        <v>3213342</v>
      </c>
    </row>
    <row r="45" spans="1:12" ht="15" customHeight="1">
      <c r="A45" s="107" t="s">
        <v>83</v>
      </c>
      <c r="B45" s="97"/>
      <c r="C45" s="107"/>
      <c r="D45" s="97"/>
      <c r="E45" s="73"/>
      <c r="F45" s="145">
        <v>-360752</v>
      </c>
      <c r="G45" s="73"/>
      <c r="H45" s="183">
        <v>-512019</v>
      </c>
      <c r="I45" s="73"/>
      <c r="J45" s="142">
        <v>0</v>
      </c>
      <c r="K45" s="73"/>
      <c r="L45" s="82">
        <v>0</v>
      </c>
    </row>
    <row r="46" spans="1:12" ht="5.0999999999999996" customHeight="1">
      <c r="A46" s="97"/>
      <c r="B46" s="97"/>
      <c r="C46" s="97"/>
      <c r="D46" s="207"/>
      <c r="E46" s="92"/>
      <c r="F46" s="144"/>
      <c r="G46" s="205"/>
      <c r="H46" s="86"/>
      <c r="I46" s="205"/>
      <c r="J46" s="144"/>
      <c r="K46" s="74"/>
      <c r="L46" s="86"/>
    </row>
    <row r="47" spans="1:12" ht="15" customHeight="1" thickBot="1">
      <c r="A47" s="106"/>
      <c r="B47" s="106"/>
      <c r="C47" s="106"/>
      <c r="D47" s="97"/>
      <c r="E47" s="73"/>
      <c r="F47" s="146">
        <f>SUM(F44:F46)</f>
        <v>-21242511</v>
      </c>
      <c r="G47" s="73"/>
      <c r="H47" s="87">
        <f>SUM(H44:H46)</f>
        <v>3326125</v>
      </c>
      <c r="I47" s="73"/>
      <c r="J47" s="146">
        <f>SUM(J44:J46)</f>
        <v>3325088</v>
      </c>
      <c r="K47" s="73"/>
      <c r="L47" s="85">
        <f>SUM(L44:L46)</f>
        <v>3213342</v>
      </c>
    </row>
    <row r="48" spans="1:12" ht="4.9000000000000004" customHeight="1" thickTop="1">
      <c r="A48" s="106"/>
      <c r="B48" s="106"/>
      <c r="C48" s="106"/>
      <c r="D48" s="97"/>
      <c r="E48" s="73"/>
      <c r="F48" s="144"/>
      <c r="G48" s="73"/>
      <c r="H48" s="86"/>
      <c r="I48" s="73"/>
      <c r="J48" s="144"/>
      <c r="K48" s="73"/>
      <c r="L48" s="81"/>
    </row>
    <row r="49" spans="1:12" ht="12">
      <c r="A49" s="103" t="s">
        <v>114</v>
      </c>
      <c r="B49" s="103"/>
      <c r="C49" s="103"/>
      <c r="D49" s="97"/>
      <c r="E49" s="73"/>
      <c r="F49" s="144"/>
      <c r="G49" s="73"/>
      <c r="H49" s="86"/>
      <c r="I49" s="73"/>
      <c r="J49" s="144"/>
      <c r="K49" s="73"/>
      <c r="L49" s="81"/>
    </row>
    <row r="50" spans="1:12" ht="15" customHeight="1">
      <c r="A50" s="107" t="s">
        <v>113</v>
      </c>
      <c r="B50" s="97"/>
      <c r="C50" s="107"/>
      <c r="D50" s="205"/>
      <c r="E50" s="77"/>
      <c r="F50" s="135">
        <v>-20881759</v>
      </c>
      <c r="G50" s="205"/>
      <c r="H50" s="79">
        <v>3838144</v>
      </c>
      <c r="I50" s="205"/>
      <c r="J50" s="137">
        <v>3325088</v>
      </c>
      <c r="K50" s="74"/>
      <c r="L50" s="89">
        <v>3213342</v>
      </c>
    </row>
    <row r="51" spans="1:12" ht="15" customHeight="1">
      <c r="A51" s="97" t="s">
        <v>83</v>
      </c>
      <c r="B51" s="97"/>
      <c r="C51" s="97"/>
      <c r="D51" s="207"/>
      <c r="E51" s="92"/>
      <c r="F51" s="145">
        <v>-360752</v>
      </c>
      <c r="G51" s="205"/>
      <c r="H51" s="183">
        <v>-512019</v>
      </c>
      <c r="I51" s="205"/>
      <c r="J51" s="142">
        <v>0</v>
      </c>
      <c r="K51" s="74"/>
      <c r="L51" s="82">
        <v>0</v>
      </c>
    </row>
    <row r="52" spans="1:12" ht="5.0999999999999996" customHeight="1">
      <c r="A52" s="97"/>
      <c r="B52" s="97"/>
      <c r="C52" s="97"/>
      <c r="D52" s="207"/>
      <c r="E52" s="92"/>
      <c r="F52" s="144"/>
      <c r="G52" s="205"/>
      <c r="H52" s="86"/>
      <c r="I52" s="205"/>
      <c r="J52" s="144"/>
      <c r="K52" s="74"/>
      <c r="L52" s="86"/>
    </row>
    <row r="53" spans="1:12" ht="15" customHeight="1" thickBot="1">
      <c r="A53" s="212"/>
      <c r="B53" s="212"/>
      <c r="C53" s="212"/>
      <c r="D53" s="205"/>
      <c r="E53" s="88"/>
      <c r="F53" s="143">
        <f>SUM(F50:F52)</f>
        <v>-21242511</v>
      </c>
      <c r="G53" s="77"/>
      <c r="H53" s="85">
        <f>SUM(H50:H52)</f>
        <v>3326125</v>
      </c>
      <c r="I53" s="77"/>
      <c r="J53" s="143">
        <f>SUM(J50:J52)</f>
        <v>3325088</v>
      </c>
      <c r="K53" s="88"/>
      <c r="L53" s="85">
        <f>SUM(L50:L52)</f>
        <v>3213342</v>
      </c>
    </row>
    <row r="54" spans="1:12" ht="10.15" customHeight="1" thickTop="1">
      <c r="A54" s="212"/>
      <c r="B54" s="212"/>
      <c r="C54" s="212"/>
      <c r="D54" s="205"/>
      <c r="E54" s="88"/>
      <c r="F54" s="135"/>
      <c r="G54" s="88"/>
      <c r="H54" s="81"/>
      <c r="I54" s="88"/>
      <c r="J54" s="135"/>
      <c r="K54" s="88"/>
      <c r="L54" s="81"/>
    </row>
    <row r="55" spans="1:12" ht="15" customHeight="1">
      <c r="A55" s="104" t="s">
        <v>121</v>
      </c>
      <c r="B55" s="104"/>
      <c r="C55" s="104"/>
      <c r="D55" s="205"/>
      <c r="E55" s="88"/>
      <c r="F55" s="135"/>
      <c r="G55" s="88"/>
      <c r="H55" s="81"/>
      <c r="I55" s="88"/>
      <c r="J55" s="135"/>
      <c r="K55" s="88"/>
      <c r="L55" s="81"/>
    </row>
    <row r="56" spans="1:12" ht="15" customHeight="1" thickBot="1">
      <c r="A56" s="212" t="s">
        <v>116</v>
      </c>
      <c r="B56" s="97"/>
      <c r="C56" s="212"/>
      <c r="D56" s="205">
        <v>17</v>
      </c>
      <c r="E56" s="88"/>
      <c r="F56" s="194">
        <f>F44/347119986</f>
        <v>-6.0157178618922856E-2</v>
      </c>
      <c r="G56" s="195"/>
      <c r="H56" s="196">
        <f>H44/317639047</f>
        <v>1.2083350697120056E-2</v>
      </c>
      <c r="I56" s="195"/>
      <c r="J56" s="194">
        <f>J44/347119986</f>
        <v>9.5790739055860649E-3</v>
      </c>
      <c r="K56" s="195"/>
      <c r="L56" s="196">
        <f>L44/317639047</f>
        <v>1.0116331824909423E-2</v>
      </c>
    </row>
    <row r="57" spans="1:12" ht="5.0999999999999996" customHeight="1" thickTop="1">
      <c r="A57" s="212"/>
      <c r="B57" s="97"/>
      <c r="C57" s="212"/>
      <c r="D57" s="205"/>
      <c r="E57" s="88"/>
      <c r="F57" s="197"/>
      <c r="G57" s="195"/>
      <c r="H57" s="198"/>
      <c r="I57" s="195"/>
      <c r="J57" s="197"/>
      <c r="K57" s="195"/>
      <c r="L57" s="198"/>
    </row>
    <row r="58" spans="1:12" ht="15" customHeight="1" thickBot="1">
      <c r="A58" s="97" t="s">
        <v>117</v>
      </c>
      <c r="B58" s="97"/>
      <c r="C58" s="97"/>
      <c r="D58" s="205">
        <v>17</v>
      </c>
      <c r="E58" s="73"/>
      <c r="F58" s="194">
        <f>F44/347119986</f>
        <v>-6.0157178618922856E-2</v>
      </c>
      <c r="G58" s="195"/>
      <c r="H58" s="196">
        <f>H44/347376342</f>
        <v>1.1048950478038024E-2</v>
      </c>
      <c r="I58" s="195"/>
      <c r="J58" s="194">
        <f>J44/347119986</f>
        <v>9.5790739055860649E-3</v>
      </c>
      <c r="K58" s="195"/>
      <c r="L58" s="196">
        <f>L44/347376342</f>
        <v>9.2503190674971189E-3</v>
      </c>
    </row>
    <row r="59" spans="1:12" ht="15" customHeight="1" thickTop="1">
      <c r="A59" s="97"/>
      <c r="B59" s="97"/>
      <c r="C59" s="97"/>
      <c r="D59" s="97"/>
      <c r="E59" s="73"/>
      <c r="F59" s="73"/>
      <c r="G59" s="73"/>
      <c r="H59" s="73"/>
      <c r="I59" s="73"/>
      <c r="J59" s="73"/>
      <c r="K59" s="97"/>
      <c r="L59" s="73"/>
    </row>
    <row r="60" spans="1:12" ht="15" customHeight="1">
      <c r="A60" s="97"/>
      <c r="B60" s="97"/>
      <c r="C60" s="97"/>
      <c r="D60" s="97"/>
      <c r="E60" s="73"/>
      <c r="F60" s="73"/>
      <c r="G60" s="73"/>
      <c r="H60" s="73"/>
      <c r="I60" s="73"/>
      <c r="J60" s="73"/>
      <c r="K60" s="97"/>
      <c r="L60" s="73"/>
    </row>
    <row r="61" spans="1:12" s="193" customFormat="1" ht="15" customHeight="1">
      <c r="A61" s="97"/>
      <c r="B61" s="97"/>
      <c r="C61" s="97"/>
      <c r="D61" s="97"/>
      <c r="E61" s="73"/>
      <c r="F61" s="73"/>
      <c r="G61" s="73"/>
      <c r="H61" s="73"/>
      <c r="I61" s="73"/>
      <c r="J61" s="73"/>
      <c r="K61" s="97"/>
      <c r="L61" s="73"/>
    </row>
    <row r="62" spans="1:12" ht="15" customHeight="1">
      <c r="A62" s="97"/>
      <c r="B62" s="97"/>
      <c r="C62" s="97"/>
      <c r="D62" s="97"/>
      <c r="E62" s="73"/>
      <c r="F62" s="73"/>
      <c r="G62" s="73"/>
      <c r="H62" s="73"/>
      <c r="I62" s="73"/>
      <c r="J62" s="73"/>
      <c r="K62" s="97"/>
      <c r="L62" s="73"/>
    </row>
    <row r="63" spans="1:12" ht="7.5" customHeight="1">
      <c r="A63" s="97"/>
      <c r="B63" s="97"/>
      <c r="C63" s="97"/>
      <c r="D63" s="97"/>
      <c r="E63" s="73"/>
      <c r="F63" s="73"/>
      <c r="G63" s="73"/>
      <c r="H63" s="73"/>
      <c r="I63" s="73"/>
      <c r="J63" s="73"/>
      <c r="K63" s="97"/>
      <c r="L63" s="73"/>
    </row>
    <row r="64" spans="1:12" ht="15" customHeight="1">
      <c r="A64" s="221" t="s">
        <v>37</v>
      </c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</row>
    <row r="65" spans="1:12" ht="5.25" customHeight="1">
      <c r="A65" s="212"/>
      <c r="B65" s="97"/>
      <c r="C65" s="212"/>
      <c r="D65" s="205"/>
      <c r="E65" s="88"/>
      <c r="F65" s="88"/>
      <c r="G65" s="88"/>
      <c r="H65" s="88"/>
      <c r="I65" s="88"/>
      <c r="J65" s="88"/>
      <c r="K65" s="113"/>
      <c r="L65" s="88"/>
    </row>
    <row r="66" spans="1:12" ht="22.15" customHeight="1">
      <c r="A66" s="242" t="str">
        <f>'EN 5 (3M)'!A64</f>
        <v>The accompanying notes form part of this interim financial information.</v>
      </c>
      <c r="B66" s="242"/>
      <c r="C66" s="242"/>
      <c r="D66" s="244"/>
      <c r="E66" s="244"/>
      <c r="F66" s="244"/>
      <c r="G66" s="244"/>
      <c r="H66" s="244"/>
      <c r="I66" s="244"/>
      <c r="J66" s="244"/>
      <c r="K66" s="244"/>
      <c r="L66" s="244"/>
    </row>
  </sheetData>
  <mergeCells count="5">
    <mergeCell ref="A64:L64"/>
    <mergeCell ref="F6:H6"/>
    <mergeCell ref="J6:L6"/>
    <mergeCell ref="F7:H7"/>
    <mergeCell ref="J7:L7"/>
  </mergeCells>
  <pageMargins left="0.8" right="0.5" top="0.5" bottom="0.6" header="0.49" footer="0.4"/>
  <pageSetup paperSize="9" scale="95" firstPageNumber="6" orientation="portrait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36C09"/>
  </sheetPr>
  <dimension ref="A1:X42"/>
  <sheetViews>
    <sheetView zoomScaleNormal="100" zoomScaleSheetLayoutView="70" workbookViewId="0">
      <selection activeCell="C13" sqref="C13"/>
    </sheetView>
  </sheetViews>
  <sheetFormatPr defaultColWidth="10.140625" defaultRowHeight="16.5" customHeight="1"/>
  <cols>
    <col min="1" max="2" width="1.7109375" style="192" customWidth="1"/>
    <col min="3" max="3" width="36.42578125" style="192" customWidth="1"/>
    <col min="4" max="4" width="5" style="192" customWidth="1"/>
    <col min="5" max="5" width="0.7109375" style="192" customWidth="1"/>
    <col min="6" max="6" width="13" style="192" customWidth="1"/>
    <col min="7" max="7" width="0.7109375" style="192" customWidth="1"/>
    <col min="8" max="8" width="11.7109375" style="192" customWidth="1"/>
    <col min="9" max="9" width="0.7109375" style="192" customWidth="1"/>
    <col min="10" max="10" width="16.85546875" style="192" customWidth="1"/>
    <col min="11" max="11" width="0.7109375" style="192" customWidth="1"/>
    <col min="12" max="12" width="16.42578125" style="192" customWidth="1"/>
    <col min="13" max="13" width="0.7109375" style="192" customWidth="1"/>
    <col min="14" max="14" width="18.28515625" style="192" customWidth="1"/>
    <col min="15" max="15" width="0.7109375" style="192" customWidth="1"/>
    <col min="16" max="16" width="13.7109375" style="192" customWidth="1"/>
    <col min="17" max="17" width="0.7109375" style="192" customWidth="1"/>
    <col min="18" max="18" width="14.42578125" style="192" customWidth="1"/>
    <col min="19" max="19" width="0.7109375" style="192" customWidth="1"/>
    <col min="20" max="20" width="13" style="192" customWidth="1"/>
    <col min="21" max="21" width="0.7109375" style="192" customWidth="1"/>
    <col min="22" max="22" width="10.85546875" style="192" customWidth="1"/>
    <col min="23" max="23" width="0.7109375" style="192" customWidth="1"/>
    <col min="24" max="24" width="11.5703125" style="192" customWidth="1"/>
    <col min="25" max="16384" width="10.140625" style="192"/>
  </cols>
  <sheetData>
    <row r="1" spans="1:24" ht="16.5" customHeight="1">
      <c r="A1" s="103" t="s">
        <v>0</v>
      </c>
      <c r="B1" s="97"/>
      <c r="C1" s="97"/>
      <c r="D1" s="97"/>
      <c r="E1" s="97"/>
      <c r="F1" s="74"/>
      <c r="G1" s="154"/>
      <c r="H1" s="154"/>
      <c r="I1" s="154"/>
      <c r="J1" s="154"/>
      <c r="K1" s="154"/>
      <c r="L1" s="154"/>
      <c r="M1" s="77"/>
      <c r="N1" s="154"/>
      <c r="O1" s="154"/>
      <c r="P1" s="154"/>
      <c r="Q1" s="154"/>
      <c r="R1" s="77"/>
      <c r="S1" s="77"/>
      <c r="T1" s="97"/>
      <c r="U1" s="97"/>
      <c r="V1" s="155"/>
      <c r="W1" s="97"/>
      <c r="X1" s="97"/>
    </row>
    <row r="2" spans="1:24" ht="16.5" customHeight="1">
      <c r="A2" s="103" t="s">
        <v>122</v>
      </c>
      <c r="B2" s="103"/>
      <c r="C2" s="103"/>
      <c r="D2" s="103"/>
      <c r="E2" s="103"/>
      <c r="F2" s="208"/>
      <c r="G2" s="124"/>
      <c r="H2" s="124"/>
      <c r="I2" s="124"/>
      <c r="J2" s="124"/>
      <c r="K2" s="124"/>
      <c r="L2" s="124"/>
      <c r="M2" s="92"/>
      <c r="N2" s="124"/>
      <c r="O2" s="124"/>
      <c r="P2" s="124"/>
      <c r="Q2" s="124"/>
      <c r="R2" s="92"/>
      <c r="S2" s="92"/>
      <c r="T2" s="103"/>
      <c r="U2" s="103"/>
      <c r="V2" s="156"/>
      <c r="W2" s="103"/>
      <c r="X2" s="103"/>
    </row>
    <row r="3" spans="1:24" ht="16.5" customHeight="1">
      <c r="A3" s="230" t="str">
        <f>+'EN 6 (6M)'!A3</f>
        <v>For the six-month period ended 30 June 2024</v>
      </c>
      <c r="B3" s="115"/>
      <c r="C3" s="115"/>
      <c r="D3" s="115"/>
      <c r="E3" s="115"/>
      <c r="F3" s="210"/>
      <c r="G3" s="157"/>
      <c r="H3" s="157"/>
      <c r="I3" s="157"/>
      <c r="J3" s="157"/>
      <c r="K3" s="157"/>
      <c r="L3" s="157"/>
      <c r="M3" s="248"/>
      <c r="N3" s="157"/>
      <c r="O3" s="157"/>
      <c r="P3" s="157"/>
      <c r="Q3" s="157"/>
      <c r="R3" s="248"/>
      <c r="S3" s="248"/>
      <c r="T3" s="241"/>
      <c r="U3" s="248"/>
      <c r="V3" s="249"/>
      <c r="W3" s="115"/>
      <c r="X3" s="115"/>
    </row>
    <row r="4" spans="1:24" ht="16.5" customHeight="1">
      <c r="A4" s="104"/>
      <c r="B4" s="103"/>
      <c r="C4" s="103"/>
      <c r="D4" s="103"/>
      <c r="E4" s="103"/>
      <c r="F4" s="208"/>
      <c r="G4" s="124"/>
      <c r="H4" s="124"/>
      <c r="I4" s="124"/>
      <c r="J4" s="124"/>
      <c r="K4" s="124"/>
      <c r="L4" s="124"/>
      <c r="M4" s="158"/>
      <c r="N4" s="124"/>
      <c r="O4" s="124"/>
      <c r="P4" s="124"/>
      <c r="Q4" s="124"/>
      <c r="R4" s="158"/>
      <c r="S4" s="158"/>
      <c r="T4" s="92"/>
      <c r="U4" s="158"/>
      <c r="V4" s="156"/>
      <c r="W4" s="103"/>
      <c r="X4" s="103"/>
    </row>
    <row r="5" spans="1:24" ht="16.5" customHeight="1">
      <c r="A5" s="104"/>
      <c r="B5" s="103"/>
      <c r="C5" s="103"/>
      <c r="D5" s="103"/>
      <c r="E5" s="103"/>
      <c r="F5" s="208"/>
      <c r="G5" s="124"/>
      <c r="H5" s="124"/>
      <c r="I5" s="124"/>
      <c r="J5" s="124"/>
      <c r="K5" s="124"/>
      <c r="L5" s="124"/>
      <c r="M5" s="158"/>
      <c r="N5" s="124"/>
      <c r="O5" s="124"/>
      <c r="P5" s="124"/>
      <c r="Q5" s="124"/>
      <c r="R5" s="158"/>
      <c r="S5" s="158"/>
      <c r="T5" s="92"/>
      <c r="U5" s="158"/>
      <c r="V5" s="156"/>
      <c r="W5" s="103"/>
      <c r="X5" s="103"/>
    </row>
    <row r="6" spans="1:24" ht="16.5" customHeight="1">
      <c r="A6" s="103"/>
      <c r="B6" s="103"/>
      <c r="C6" s="103"/>
      <c r="D6" s="103"/>
      <c r="E6" s="103"/>
      <c r="F6" s="227" t="s">
        <v>123</v>
      </c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</row>
    <row r="7" spans="1:24" ht="16.5" customHeight="1">
      <c r="A7" s="103"/>
      <c r="B7" s="103"/>
      <c r="C7" s="103"/>
      <c r="D7" s="103"/>
      <c r="E7" s="103"/>
      <c r="F7" s="228" t="s">
        <v>124</v>
      </c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156"/>
      <c r="W7" s="103"/>
      <c r="X7" s="103"/>
    </row>
    <row r="8" spans="1:24" ht="16.5" customHeight="1">
      <c r="A8" s="103"/>
      <c r="B8" s="103"/>
      <c r="C8" s="103"/>
      <c r="D8" s="103"/>
      <c r="E8" s="103"/>
      <c r="F8" s="208"/>
      <c r="G8" s="208"/>
      <c r="H8" s="92" t="s">
        <v>125</v>
      </c>
      <c r="I8" s="208"/>
      <c r="J8" s="208"/>
      <c r="K8" s="208"/>
      <c r="L8" s="92" t="s">
        <v>125</v>
      </c>
      <c r="M8" s="208"/>
      <c r="N8" s="92"/>
      <c r="O8" s="208"/>
      <c r="P8" s="208"/>
      <c r="Q8" s="208"/>
      <c r="R8" s="208"/>
      <c r="S8" s="208"/>
      <c r="T8" s="208"/>
      <c r="U8" s="208"/>
      <c r="V8" s="156"/>
      <c r="W8" s="103"/>
      <c r="X8" s="103"/>
    </row>
    <row r="9" spans="1:24" ht="16.5" customHeight="1">
      <c r="A9" s="103"/>
      <c r="B9" s="103"/>
      <c r="C9" s="103"/>
      <c r="D9" s="103"/>
      <c r="E9" s="103"/>
      <c r="F9" s="208"/>
      <c r="G9" s="208"/>
      <c r="H9" s="92"/>
      <c r="I9" s="208"/>
      <c r="J9" s="119"/>
      <c r="K9" s="208"/>
      <c r="L9" s="92"/>
      <c r="M9" s="208"/>
      <c r="N9" s="169"/>
      <c r="O9" s="208"/>
      <c r="P9" s="103"/>
      <c r="Q9" s="103"/>
      <c r="R9" s="103"/>
      <c r="S9" s="208"/>
      <c r="T9" s="208"/>
      <c r="U9" s="208"/>
      <c r="V9" s="156"/>
      <c r="W9" s="103"/>
      <c r="X9" s="103"/>
    </row>
    <row r="10" spans="1:24" ht="16.5" customHeight="1">
      <c r="A10" s="103"/>
      <c r="B10" s="103"/>
      <c r="C10" s="103"/>
      <c r="D10" s="103"/>
      <c r="E10" s="103"/>
      <c r="F10" s="209"/>
      <c r="G10" s="124"/>
      <c r="H10" s="92"/>
      <c r="I10" s="124"/>
      <c r="J10" s="119" t="s">
        <v>126</v>
      </c>
      <c r="K10" s="124"/>
      <c r="L10" s="92" t="s">
        <v>127</v>
      </c>
      <c r="M10" s="97"/>
      <c r="N10" s="185"/>
      <c r="O10" s="124"/>
      <c r="P10" s="227" t="s">
        <v>79</v>
      </c>
      <c r="Q10" s="227"/>
      <c r="R10" s="227"/>
      <c r="S10" s="97"/>
      <c r="T10" s="209"/>
      <c r="U10" s="209"/>
      <c r="V10" s="209"/>
      <c r="W10" s="209"/>
      <c r="X10" s="209"/>
    </row>
    <row r="11" spans="1:24" ht="16.5" customHeight="1">
      <c r="A11" s="103"/>
      <c r="B11" s="103"/>
      <c r="C11" s="103"/>
      <c r="D11" s="103"/>
      <c r="E11" s="103"/>
      <c r="F11" s="92" t="s">
        <v>128</v>
      </c>
      <c r="G11" s="124"/>
      <c r="H11" s="92"/>
      <c r="I11" s="124"/>
      <c r="J11" s="121" t="s">
        <v>129</v>
      </c>
      <c r="K11" s="124"/>
      <c r="L11" s="158" t="s">
        <v>130</v>
      </c>
      <c r="M11" s="97"/>
      <c r="N11" s="92" t="s">
        <v>131</v>
      </c>
      <c r="O11" s="124"/>
      <c r="P11" s="162"/>
      <c r="Q11" s="162"/>
      <c r="R11" s="162"/>
      <c r="S11" s="97"/>
      <c r="T11" s="92"/>
      <c r="U11" s="92"/>
      <c r="V11" s="92" t="s">
        <v>132</v>
      </c>
      <c r="W11" s="158"/>
      <c r="X11" s="92"/>
    </row>
    <row r="12" spans="1:24" ht="16.5" customHeight="1">
      <c r="A12" s="103"/>
      <c r="B12" s="103"/>
      <c r="C12" s="103"/>
      <c r="D12" s="103"/>
      <c r="E12" s="103"/>
      <c r="F12" s="121" t="s">
        <v>133</v>
      </c>
      <c r="G12" s="158"/>
      <c r="H12" s="92" t="s">
        <v>134</v>
      </c>
      <c r="I12" s="158"/>
      <c r="J12" s="121" t="s">
        <v>135</v>
      </c>
      <c r="K12" s="158"/>
      <c r="L12" s="158" t="s">
        <v>136</v>
      </c>
      <c r="M12" s="158"/>
      <c r="N12" s="92" t="s">
        <v>137</v>
      </c>
      <c r="O12" s="158"/>
      <c r="P12" s="158" t="s">
        <v>138</v>
      </c>
      <c r="Q12" s="158"/>
      <c r="R12" s="209"/>
      <c r="S12" s="158"/>
      <c r="T12" s="92" t="s">
        <v>139</v>
      </c>
      <c r="U12" s="92"/>
      <c r="V12" s="92" t="s">
        <v>140</v>
      </c>
      <c r="W12" s="158"/>
      <c r="X12" s="92"/>
    </row>
    <row r="13" spans="1:24" ht="16.5" customHeight="1">
      <c r="A13" s="103"/>
      <c r="B13" s="103"/>
      <c r="C13" s="103"/>
      <c r="D13" s="103"/>
      <c r="E13" s="103"/>
      <c r="F13" s="92" t="s">
        <v>141</v>
      </c>
      <c r="G13" s="158"/>
      <c r="H13" s="92" t="s">
        <v>142</v>
      </c>
      <c r="I13" s="158"/>
      <c r="J13" s="163" t="s">
        <v>143</v>
      </c>
      <c r="K13" s="158"/>
      <c r="L13" s="158" t="s">
        <v>144</v>
      </c>
      <c r="M13" s="158"/>
      <c r="N13" s="158" t="s">
        <v>145</v>
      </c>
      <c r="O13" s="158"/>
      <c r="P13" s="164" t="s">
        <v>146</v>
      </c>
      <c r="Q13" s="158"/>
      <c r="R13" s="92" t="s">
        <v>81</v>
      </c>
      <c r="S13" s="158"/>
      <c r="T13" s="161" t="s">
        <v>147</v>
      </c>
      <c r="U13" s="92"/>
      <c r="V13" s="92" t="s">
        <v>148</v>
      </c>
      <c r="W13" s="158"/>
      <c r="X13" s="169" t="s">
        <v>84</v>
      </c>
    </row>
    <row r="14" spans="1:24" ht="16.5" customHeight="1">
      <c r="A14" s="97"/>
      <c r="B14" s="97"/>
      <c r="C14" s="97"/>
      <c r="D14" s="239" t="s">
        <v>12</v>
      </c>
      <c r="E14" s="97"/>
      <c r="F14" s="250" t="s">
        <v>13</v>
      </c>
      <c r="G14" s="97"/>
      <c r="H14" s="250" t="s">
        <v>13</v>
      </c>
      <c r="I14" s="97"/>
      <c r="J14" s="250" t="s">
        <v>13</v>
      </c>
      <c r="K14" s="97"/>
      <c r="L14" s="250" t="s">
        <v>13</v>
      </c>
      <c r="M14" s="97"/>
      <c r="N14" s="250" t="s">
        <v>13</v>
      </c>
      <c r="O14" s="97"/>
      <c r="P14" s="250" t="s">
        <v>13</v>
      </c>
      <c r="Q14" s="97"/>
      <c r="R14" s="250" t="s">
        <v>13</v>
      </c>
      <c r="S14" s="97"/>
      <c r="T14" s="250" t="s">
        <v>13</v>
      </c>
      <c r="U14" s="97"/>
      <c r="V14" s="250" t="s">
        <v>13</v>
      </c>
      <c r="W14" s="97"/>
      <c r="X14" s="250" t="s">
        <v>13</v>
      </c>
    </row>
    <row r="15" spans="1:24" ht="16.5" customHeight="1">
      <c r="A15" s="97"/>
      <c r="B15" s="97"/>
      <c r="C15" s="97"/>
      <c r="D15" s="207"/>
      <c r="E15" s="97"/>
      <c r="F15" s="92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92"/>
      <c r="S15" s="158"/>
      <c r="T15" s="92"/>
      <c r="U15" s="92"/>
      <c r="V15" s="92"/>
      <c r="W15" s="158"/>
      <c r="X15" s="92"/>
    </row>
    <row r="16" spans="1:24" ht="16.5" customHeight="1">
      <c r="A16" s="103" t="s">
        <v>149</v>
      </c>
      <c r="B16" s="114"/>
      <c r="C16" s="97"/>
      <c r="D16" s="205"/>
      <c r="E16" s="97"/>
      <c r="F16" s="160">
        <v>158000000</v>
      </c>
      <c r="G16" s="160"/>
      <c r="H16" s="160">
        <v>228732200</v>
      </c>
      <c r="I16" s="160"/>
      <c r="J16" s="160">
        <v>3409740</v>
      </c>
      <c r="K16" s="160"/>
      <c r="L16" s="160">
        <v>1175732</v>
      </c>
      <c r="M16" s="160"/>
      <c r="N16" s="160">
        <v>-1502</v>
      </c>
      <c r="O16" s="160"/>
      <c r="P16" s="160">
        <v>11770000</v>
      </c>
      <c r="Q16" s="160"/>
      <c r="R16" s="160">
        <v>68080890</v>
      </c>
      <c r="S16" s="77"/>
      <c r="T16" s="81">
        <f>SUM(F16:S16)</f>
        <v>471167060</v>
      </c>
      <c r="U16" s="77"/>
      <c r="V16" s="160">
        <v>720963</v>
      </c>
      <c r="W16" s="77"/>
      <c r="X16" s="81">
        <f>SUM(T16:W16)</f>
        <v>471888023</v>
      </c>
    </row>
    <row r="17" spans="1:24" ht="6" customHeight="1">
      <c r="A17" s="97"/>
      <c r="B17" s="97"/>
      <c r="C17" s="97"/>
      <c r="D17" s="97"/>
      <c r="E17" s="97"/>
      <c r="F17" s="81"/>
      <c r="G17" s="77"/>
      <c r="H17" s="81"/>
      <c r="I17" s="77"/>
      <c r="J17" s="81"/>
      <c r="K17" s="77"/>
      <c r="L17" s="81"/>
      <c r="M17" s="77"/>
      <c r="N17" s="81"/>
      <c r="O17" s="77"/>
      <c r="P17" s="81"/>
      <c r="Q17" s="77"/>
      <c r="R17" s="81"/>
      <c r="S17" s="77"/>
      <c r="T17" s="81"/>
      <c r="U17" s="77"/>
      <c r="V17" s="81"/>
      <c r="W17" s="77"/>
      <c r="X17" s="81"/>
    </row>
    <row r="18" spans="1:24" ht="16.5" customHeight="1">
      <c r="A18" s="103" t="s">
        <v>150</v>
      </c>
      <c r="B18" s="97"/>
      <c r="C18" s="97"/>
      <c r="D18" s="205"/>
      <c r="E18" s="97"/>
      <c r="F18" s="81"/>
      <c r="G18" s="77"/>
      <c r="H18" s="81"/>
      <c r="I18" s="77"/>
      <c r="J18" s="81"/>
      <c r="K18" s="77"/>
      <c r="L18" s="81"/>
      <c r="M18" s="77"/>
      <c r="N18" s="81"/>
      <c r="O18" s="77"/>
      <c r="P18" s="81"/>
      <c r="Q18" s="77"/>
      <c r="R18" s="81"/>
      <c r="S18" s="77"/>
      <c r="T18" s="81"/>
      <c r="U18" s="77"/>
      <c r="V18" s="81"/>
      <c r="W18" s="77"/>
      <c r="X18" s="81"/>
    </row>
    <row r="19" spans="1:24" ht="16.5" customHeight="1">
      <c r="A19" s="97" t="s">
        <v>151</v>
      </c>
      <c r="B19" s="97"/>
      <c r="C19" s="97"/>
      <c r="D19" s="205">
        <v>14</v>
      </c>
      <c r="E19" s="97"/>
      <c r="F19" s="81">
        <v>473575</v>
      </c>
      <c r="G19" s="77"/>
      <c r="H19" s="81">
        <v>2936165</v>
      </c>
      <c r="I19" s="77"/>
      <c r="J19" s="81">
        <v>-3409740</v>
      </c>
      <c r="K19" s="77"/>
      <c r="L19" s="81">
        <v>0</v>
      </c>
      <c r="M19" s="77"/>
      <c r="N19" s="81">
        <v>0</v>
      </c>
      <c r="O19" s="77"/>
      <c r="P19" s="81">
        <v>0</v>
      </c>
      <c r="Q19" s="77"/>
      <c r="R19" s="81">
        <v>0</v>
      </c>
      <c r="S19" s="77"/>
      <c r="T19" s="81">
        <f>SUM(F19:S19)</f>
        <v>0</v>
      </c>
      <c r="U19" s="77"/>
      <c r="V19" s="81">
        <v>0</v>
      </c>
      <c r="W19" s="77"/>
      <c r="X19" s="81">
        <f>SUM(T19:V19)</f>
        <v>0</v>
      </c>
    </row>
    <row r="20" spans="1:24" ht="16.5" customHeight="1">
      <c r="A20" s="97" t="s">
        <v>152</v>
      </c>
      <c r="B20" s="97"/>
      <c r="C20" s="97"/>
      <c r="D20" s="205"/>
      <c r="E20" s="97"/>
      <c r="F20" s="81">
        <v>0</v>
      </c>
      <c r="G20" s="77"/>
      <c r="H20" s="81">
        <v>0</v>
      </c>
      <c r="I20" s="77"/>
      <c r="J20" s="81">
        <v>105733360</v>
      </c>
      <c r="K20" s="77"/>
      <c r="L20" s="81">
        <v>0</v>
      </c>
      <c r="M20" s="77"/>
      <c r="N20" s="81">
        <v>0</v>
      </c>
      <c r="O20" s="77"/>
      <c r="P20" s="81">
        <v>0</v>
      </c>
      <c r="Q20" s="77"/>
      <c r="R20" s="81">
        <v>0</v>
      </c>
      <c r="S20" s="77"/>
      <c r="T20" s="81">
        <f>SUM(F20:S20)</f>
        <v>105733360</v>
      </c>
      <c r="U20" s="77"/>
      <c r="V20" s="81">
        <v>0</v>
      </c>
      <c r="W20" s="77"/>
      <c r="X20" s="81">
        <f t="shared" ref="X20:X22" si="0">SUM(T20:V20)</f>
        <v>105733360</v>
      </c>
    </row>
    <row r="21" spans="1:24" ht="16.5" customHeight="1">
      <c r="A21" s="97" t="s">
        <v>153</v>
      </c>
      <c r="B21" s="97"/>
      <c r="C21" s="97"/>
      <c r="D21" s="205"/>
      <c r="E21" s="97"/>
      <c r="F21" s="81">
        <v>0</v>
      </c>
      <c r="G21" s="77"/>
      <c r="H21" s="81">
        <v>0</v>
      </c>
      <c r="I21" s="77"/>
      <c r="J21" s="81">
        <v>0</v>
      </c>
      <c r="K21" s="77"/>
      <c r="L21" s="81">
        <v>0</v>
      </c>
      <c r="M21" s="77"/>
      <c r="N21" s="81">
        <v>0</v>
      </c>
      <c r="O21" s="77"/>
      <c r="P21" s="81">
        <v>0</v>
      </c>
      <c r="Q21" s="77"/>
      <c r="R21" s="81">
        <v>-38028414</v>
      </c>
      <c r="S21" s="77"/>
      <c r="T21" s="81">
        <f>SUM(F21:S21)</f>
        <v>-38028414</v>
      </c>
      <c r="U21" s="77"/>
      <c r="V21" s="81">
        <v>0</v>
      </c>
      <c r="W21" s="77"/>
      <c r="X21" s="81">
        <f t="shared" si="0"/>
        <v>-38028414</v>
      </c>
    </row>
    <row r="22" spans="1:24" ht="16.5" customHeight="1">
      <c r="A22" s="97" t="s">
        <v>154</v>
      </c>
      <c r="B22" s="97"/>
      <c r="C22" s="97"/>
      <c r="D22" s="205"/>
      <c r="E22" s="97"/>
      <c r="F22" s="81">
        <v>0</v>
      </c>
      <c r="G22" s="77"/>
      <c r="H22" s="81">
        <v>0</v>
      </c>
      <c r="I22" s="77"/>
      <c r="J22" s="81">
        <v>0</v>
      </c>
      <c r="K22" s="77"/>
      <c r="L22" s="81">
        <v>0</v>
      </c>
      <c r="M22" s="77"/>
      <c r="N22" s="81">
        <v>0</v>
      </c>
      <c r="O22" s="77"/>
      <c r="P22" s="81">
        <v>320000</v>
      </c>
      <c r="Q22" s="77"/>
      <c r="R22" s="81">
        <v>-320000</v>
      </c>
      <c r="S22" s="77"/>
      <c r="T22" s="81">
        <f>SUM(F22:S22)</f>
        <v>0</v>
      </c>
      <c r="U22" s="77"/>
      <c r="V22" s="81">
        <v>0</v>
      </c>
      <c r="W22" s="77"/>
      <c r="X22" s="81">
        <f t="shared" si="0"/>
        <v>0</v>
      </c>
    </row>
    <row r="23" spans="1:24" ht="16.5" customHeight="1">
      <c r="A23" s="97" t="s">
        <v>155</v>
      </c>
      <c r="B23" s="97"/>
      <c r="C23" s="97"/>
      <c r="D23" s="205"/>
      <c r="E23" s="97"/>
      <c r="F23" s="102">
        <v>0</v>
      </c>
      <c r="G23" s="91"/>
      <c r="H23" s="102">
        <v>0</v>
      </c>
      <c r="I23" s="91"/>
      <c r="J23" s="82">
        <v>0</v>
      </c>
      <c r="K23" s="91"/>
      <c r="L23" s="102">
        <v>0</v>
      </c>
      <c r="M23" s="77"/>
      <c r="N23" s="102">
        <v>0</v>
      </c>
      <c r="O23" s="91"/>
      <c r="P23" s="82">
        <v>0</v>
      </c>
      <c r="Q23" s="91"/>
      <c r="R23" s="82">
        <v>3838144</v>
      </c>
      <c r="S23" s="77"/>
      <c r="T23" s="82">
        <f>SUM(F23:S23)</f>
        <v>3838144</v>
      </c>
      <c r="U23" s="77"/>
      <c r="V23" s="102">
        <v>-512019</v>
      </c>
      <c r="W23" s="77"/>
      <c r="X23" s="82">
        <f>SUM(T23:W23)</f>
        <v>3326125</v>
      </c>
    </row>
    <row r="24" spans="1:24" ht="16.5" customHeight="1">
      <c r="A24" s="97"/>
      <c r="B24" s="97"/>
      <c r="C24" s="97"/>
      <c r="D24" s="97"/>
      <c r="E24" s="97"/>
      <c r="F24" s="81"/>
      <c r="G24" s="77"/>
      <c r="H24" s="81"/>
      <c r="I24" s="77"/>
      <c r="J24" s="81"/>
      <c r="K24" s="77"/>
      <c r="L24" s="81"/>
      <c r="M24" s="77"/>
      <c r="N24" s="81"/>
      <c r="O24" s="77"/>
      <c r="P24" s="81"/>
      <c r="Q24" s="77"/>
      <c r="R24" s="81"/>
      <c r="S24" s="77"/>
      <c r="T24" s="81"/>
      <c r="U24" s="77"/>
      <c r="V24" s="81"/>
      <c r="W24" s="77"/>
      <c r="X24" s="81"/>
    </row>
    <row r="25" spans="1:24" ht="16.5" customHeight="1" thickBot="1">
      <c r="A25" s="106" t="s">
        <v>156</v>
      </c>
      <c r="B25" s="97"/>
      <c r="C25" s="97"/>
      <c r="D25" s="97"/>
      <c r="E25" s="97"/>
      <c r="F25" s="85">
        <f>SUM(F16:F24)</f>
        <v>158473575</v>
      </c>
      <c r="G25" s="77"/>
      <c r="H25" s="85">
        <f>SUM(H16:H24)</f>
        <v>231668365</v>
      </c>
      <c r="I25" s="77"/>
      <c r="J25" s="85">
        <f>SUM(J16:J24)</f>
        <v>105733360</v>
      </c>
      <c r="K25" s="77"/>
      <c r="L25" s="85">
        <f>SUM(L16:L24)</f>
        <v>1175732</v>
      </c>
      <c r="M25" s="77"/>
      <c r="N25" s="85">
        <f>SUM(N16:N24)</f>
        <v>-1502</v>
      </c>
      <c r="O25" s="77"/>
      <c r="P25" s="85">
        <f>SUM(P16:P24)</f>
        <v>12090000</v>
      </c>
      <c r="Q25" s="77"/>
      <c r="R25" s="85">
        <f>SUM(R16:R24)</f>
        <v>33570620</v>
      </c>
      <c r="S25" s="77"/>
      <c r="T25" s="85">
        <f>SUM(T16:T24)</f>
        <v>542710150</v>
      </c>
      <c r="U25" s="77"/>
      <c r="V25" s="85">
        <f>SUM(V16:V24)</f>
        <v>208944</v>
      </c>
      <c r="W25" s="77"/>
      <c r="X25" s="85">
        <f>SUM(T25:W25)</f>
        <v>542919094</v>
      </c>
    </row>
    <row r="26" spans="1:24" ht="16.5" customHeight="1" thickTop="1">
      <c r="A26" s="103"/>
      <c r="B26" s="97"/>
      <c r="C26" s="97"/>
      <c r="D26" s="97"/>
      <c r="E26" s="9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spans="1:24" ht="16.5" customHeight="1">
      <c r="A27" s="97"/>
      <c r="B27" s="97"/>
      <c r="C27" s="97"/>
      <c r="D27" s="205"/>
      <c r="E27" s="9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spans="1:24" ht="16.5" customHeight="1">
      <c r="A28" s="103" t="s">
        <v>157</v>
      </c>
      <c r="B28" s="114"/>
      <c r="C28" s="97"/>
      <c r="D28" s="205"/>
      <c r="E28" s="97"/>
      <c r="F28" s="159">
        <v>173158750</v>
      </c>
      <c r="G28" s="160"/>
      <c r="H28" s="159">
        <v>322716550</v>
      </c>
      <c r="I28" s="160"/>
      <c r="J28" s="159">
        <v>0</v>
      </c>
      <c r="K28" s="160"/>
      <c r="L28" s="159">
        <v>1175732</v>
      </c>
      <c r="M28" s="160"/>
      <c r="N28" s="159">
        <v>-1502</v>
      </c>
      <c r="O28" s="160"/>
      <c r="P28" s="159">
        <v>12090000</v>
      </c>
      <c r="Q28" s="160"/>
      <c r="R28" s="159">
        <v>48380787</v>
      </c>
      <c r="S28" s="77"/>
      <c r="T28" s="135">
        <f t="shared" ref="T28:T34" si="1">SUM(F28:S28)</f>
        <v>557520317</v>
      </c>
      <c r="U28" s="77"/>
      <c r="V28" s="159">
        <v>1781817</v>
      </c>
      <c r="W28" s="77"/>
      <c r="X28" s="135">
        <f>SUM(T28:W28)</f>
        <v>559302134</v>
      </c>
    </row>
    <row r="29" spans="1:24" ht="6" customHeight="1">
      <c r="A29" s="97"/>
      <c r="B29" s="97"/>
      <c r="C29" s="97"/>
      <c r="D29" s="97"/>
      <c r="E29" s="97"/>
      <c r="F29" s="135"/>
      <c r="G29" s="77"/>
      <c r="H29" s="135"/>
      <c r="I29" s="77"/>
      <c r="J29" s="135"/>
      <c r="K29" s="77"/>
      <c r="L29" s="135"/>
      <c r="M29" s="77"/>
      <c r="N29" s="135"/>
      <c r="O29" s="77"/>
      <c r="P29" s="135"/>
      <c r="Q29" s="77"/>
      <c r="R29" s="135"/>
      <c r="S29" s="77"/>
      <c r="T29" s="135">
        <f t="shared" si="1"/>
        <v>0</v>
      </c>
      <c r="U29" s="77"/>
      <c r="V29" s="135"/>
      <c r="W29" s="77"/>
      <c r="X29" s="135"/>
    </row>
    <row r="30" spans="1:24" ht="16.5" customHeight="1">
      <c r="A30" s="103" t="s">
        <v>150</v>
      </c>
      <c r="B30" s="97"/>
      <c r="C30" s="97"/>
      <c r="D30" s="205"/>
      <c r="E30" s="97"/>
      <c r="F30" s="135"/>
      <c r="G30" s="77"/>
      <c r="H30" s="135"/>
      <c r="I30" s="77"/>
      <c r="J30" s="135"/>
      <c r="K30" s="77"/>
      <c r="L30" s="135"/>
      <c r="M30" s="77"/>
      <c r="N30" s="135"/>
      <c r="O30" s="77"/>
      <c r="P30" s="135"/>
      <c r="Q30" s="77"/>
      <c r="R30" s="135"/>
      <c r="S30" s="77"/>
      <c r="T30" s="135">
        <f t="shared" si="1"/>
        <v>0</v>
      </c>
      <c r="U30" s="77"/>
      <c r="V30" s="135"/>
      <c r="W30" s="77"/>
      <c r="X30" s="135"/>
    </row>
    <row r="31" spans="1:24" ht="16.5" customHeight="1">
      <c r="A31" s="97" t="s">
        <v>151</v>
      </c>
      <c r="B31" s="97"/>
      <c r="C31" s="97"/>
      <c r="D31" s="205">
        <v>14</v>
      </c>
      <c r="E31" s="97"/>
      <c r="F31" s="135">
        <v>631</v>
      </c>
      <c r="G31" s="77"/>
      <c r="H31" s="135">
        <v>3909</v>
      </c>
      <c r="I31" s="77"/>
      <c r="J31" s="135">
        <v>0</v>
      </c>
      <c r="K31" s="77"/>
      <c r="L31" s="135">
        <v>0</v>
      </c>
      <c r="M31" s="77"/>
      <c r="N31" s="135">
        <v>0</v>
      </c>
      <c r="O31" s="77"/>
      <c r="P31" s="135">
        <v>0</v>
      </c>
      <c r="Q31" s="77"/>
      <c r="R31" s="135">
        <v>0</v>
      </c>
      <c r="S31" s="77"/>
      <c r="T31" s="135">
        <f t="shared" si="1"/>
        <v>4540</v>
      </c>
      <c r="U31" s="77"/>
      <c r="V31" s="135">
        <v>0</v>
      </c>
      <c r="W31" s="77"/>
      <c r="X31" s="135">
        <f>SUM(T31:V31)</f>
        <v>4540</v>
      </c>
    </row>
    <row r="32" spans="1:24" ht="16.5" customHeight="1">
      <c r="A32" s="97" t="s">
        <v>154</v>
      </c>
      <c r="B32" s="97"/>
      <c r="C32" s="97"/>
      <c r="D32" s="205">
        <v>15</v>
      </c>
      <c r="E32" s="97"/>
      <c r="F32" s="135">
        <v>0</v>
      </c>
      <c r="G32" s="77"/>
      <c r="H32" s="135">
        <v>0</v>
      </c>
      <c r="I32" s="77"/>
      <c r="J32" s="135">
        <v>0</v>
      </c>
      <c r="K32" s="77"/>
      <c r="L32" s="135">
        <v>0</v>
      </c>
      <c r="M32" s="77"/>
      <c r="N32" s="135">
        <v>0</v>
      </c>
      <c r="O32" s="77"/>
      <c r="P32" s="135">
        <v>234000</v>
      </c>
      <c r="Q32" s="77"/>
      <c r="R32" s="135">
        <v>-234000</v>
      </c>
      <c r="S32" s="77"/>
      <c r="T32" s="135">
        <f t="shared" si="1"/>
        <v>0</v>
      </c>
      <c r="U32" s="77"/>
      <c r="V32" s="135">
        <v>0</v>
      </c>
      <c r="W32" s="77"/>
      <c r="X32" s="135">
        <f t="shared" ref="X32" si="2">SUM(T32:V32)</f>
        <v>0</v>
      </c>
    </row>
    <row r="33" spans="1:24" ht="16.5" customHeight="1">
      <c r="A33" s="97" t="s">
        <v>158</v>
      </c>
      <c r="B33" s="97"/>
      <c r="C33" s="97"/>
      <c r="D33" s="205"/>
      <c r="E33" s="97"/>
      <c r="F33" s="135"/>
      <c r="G33" s="77"/>
      <c r="H33" s="135"/>
      <c r="I33" s="77"/>
      <c r="J33" s="135"/>
      <c r="K33" s="77"/>
      <c r="L33" s="135"/>
      <c r="M33" s="77"/>
      <c r="N33" s="135"/>
      <c r="O33" s="77"/>
      <c r="P33" s="135"/>
      <c r="Q33" s="77"/>
      <c r="R33" s="135"/>
      <c r="S33" s="77"/>
      <c r="T33" s="135"/>
      <c r="U33" s="77"/>
      <c r="V33" s="135"/>
      <c r="W33" s="77"/>
      <c r="X33" s="135"/>
    </row>
    <row r="34" spans="1:24" ht="16.5" customHeight="1">
      <c r="A34" s="209"/>
      <c r="B34" s="97" t="s">
        <v>159</v>
      </c>
      <c r="C34" s="97"/>
      <c r="D34" s="205"/>
      <c r="E34" s="97"/>
      <c r="F34" s="142">
        <v>0</v>
      </c>
      <c r="G34" s="91"/>
      <c r="H34" s="142">
        <v>0</v>
      </c>
      <c r="I34" s="91"/>
      <c r="J34" s="139">
        <v>0</v>
      </c>
      <c r="K34" s="91"/>
      <c r="L34" s="142">
        <v>0</v>
      </c>
      <c r="M34" s="77"/>
      <c r="N34" s="142">
        <v>0</v>
      </c>
      <c r="O34" s="91"/>
      <c r="P34" s="139">
        <v>0</v>
      </c>
      <c r="Q34" s="91"/>
      <c r="R34" s="139">
        <f>'EN 6 (6M)'!F50</f>
        <v>-20881759</v>
      </c>
      <c r="S34" s="77"/>
      <c r="T34" s="142">
        <f t="shared" si="1"/>
        <v>-20881759</v>
      </c>
      <c r="U34" s="77"/>
      <c r="V34" s="142">
        <v>-360752</v>
      </c>
      <c r="W34" s="77"/>
      <c r="X34" s="139">
        <f>SUM(T34:W34)</f>
        <v>-21242511</v>
      </c>
    </row>
    <row r="35" spans="1:24" ht="16.5" customHeight="1">
      <c r="A35" s="97"/>
      <c r="B35" s="97"/>
      <c r="C35" s="97"/>
      <c r="D35" s="97"/>
      <c r="E35" s="97"/>
      <c r="F35" s="135"/>
      <c r="G35" s="77"/>
      <c r="H35" s="135"/>
      <c r="I35" s="77"/>
      <c r="J35" s="135"/>
      <c r="K35" s="77"/>
      <c r="L35" s="135"/>
      <c r="M35" s="77"/>
      <c r="N35" s="135"/>
      <c r="O35" s="77"/>
      <c r="P35" s="135"/>
      <c r="Q35" s="77"/>
      <c r="R35" s="135"/>
      <c r="S35" s="77"/>
      <c r="T35" s="135"/>
      <c r="U35" s="77"/>
      <c r="V35" s="135"/>
      <c r="W35" s="77"/>
      <c r="X35" s="135"/>
    </row>
    <row r="36" spans="1:24" ht="16.5" customHeight="1" thickBot="1">
      <c r="A36" s="106" t="s">
        <v>160</v>
      </c>
      <c r="B36" s="97"/>
      <c r="C36" s="97"/>
      <c r="D36" s="97"/>
      <c r="E36" s="97"/>
      <c r="F36" s="143">
        <f>SUM(F28:F35)</f>
        <v>173159381</v>
      </c>
      <c r="G36" s="77"/>
      <c r="H36" s="143">
        <f>SUM(H28:H35)</f>
        <v>322720459</v>
      </c>
      <c r="I36" s="77"/>
      <c r="J36" s="143">
        <f>SUM(J28:J35)</f>
        <v>0</v>
      </c>
      <c r="K36" s="77"/>
      <c r="L36" s="143">
        <f>SUM(L28:L35)</f>
        <v>1175732</v>
      </c>
      <c r="M36" s="77"/>
      <c r="N36" s="143">
        <f>SUM(N28:N35)</f>
        <v>-1502</v>
      </c>
      <c r="O36" s="77"/>
      <c r="P36" s="143">
        <f>SUM(P28:P35)</f>
        <v>12324000</v>
      </c>
      <c r="Q36" s="77"/>
      <c r="R36" s="143">
        <f>SUM(R28:R35)</f>
        <v>27265028</v>
      </c>
      <c r="S36" s="77"/>
      <c r="T36" s="143">
        <f>SUM(T28:T35)</f>
        <v>536643098</v>
      </c>
      <c r="U36" s="77"/>
      <c r="V36" s="143">
        <f>SUM(V28:V35)</f>
        <v>1421065</v>
      </c>
      <c r="W36" s="77"/>
      <c r="X36" s="143">
        <f>SUM(T36:W36)</f>
        <v>538064163</v>
      </c>
    </row>
    <row r="37" spans="1:24" ht="16.5" customHeight="1" thickTop="1">
      <c r="A37" s="97"/>
      <c r="B37" s="97"/>
      <c r="C37" s="97"/>
      <c r="D37" s="205"/>
      <c r="E37" s="97"/>
      <c r="F37" s="81"/>
      <c r="G37" s="77"/>
      <c r="H37" s="81"/>
      <c r="I37" s="77"/>
      <c r="J37" s="81"/>
      <c r="K37" s="77"/>
      <c r="L37" s="81"/>
      <c r="M37" s="77"/>
      <c r="N37" s="81"/>
      <c r="O37" s="77"/>
      <c r="P37" s="81"/>
      <c r="Q37" s="77"/>
      <c r="R37" s="81"/>
      <c r="S37" s="77"/>
      <c r="T37" s="81"/>
      <c r="U37" s="77"/>
      <c r="V37" s="81"/>
      <c r="W37" s="77"/>
      <c r="X37" s="81"/>
    </row>
    <row r="38" spans="1:24" ht="18.75" customHeight="1">
      <c r="A38" s="97"/>
      <c r="B38" s="97"/>
      <c r="C38" s="209"/>
      <c r="D38" s="205"/>
      <c r="E38" s="97"/>
      <c r="F38" s="81"/>
      <c r="G38" s="77"/>
      <c r="H38" s="81"/>
      <c r="I38" s="77"/>
      <c r="J38" s="81"/>
      <c r="K38" s="77"/>
      <c r="L38" s="81"/>
      <c r="M38" s="77"/>
      <c r="N38" s="81"/>
      <c r="O38" s="77"/>
      <c r="P38" s="81"/>
      <c r="Q38" s="77"/>
      <c r="R38" s="81"/>
      <c r="S38" s="77"/>
      <c r="T38" s="81"/>
      <c r="U38" s="77"/>
      <c r="V38" s="81"/>
      <c r="W38" s="77"/>
      <c r="X38" s="81"/>
    </row>
    <row r="39" spans="1:24" ht="21" customHeight="1">
      <c r="A39" s="97"/>
      <c r="B39" s="97"/>
      <c r="C39" s="97"/>
      <c r="D39" s="205"/>
      <c r="E39" s="97"/>
      <c r="F39" s="81"/>
      <c r="G39" s="77"/>
      <c r="H39" s="81"/>
      <c r="I39" s="77"/>
      <c r="J39" s="81"/>
      <c r="K39" s="77"/>
      <c r="L39" s="81"/>
      <c r="M39" s="77"/>
      <c r="N39" s="81"/>
      <c r="O39" s="77"/>
      <c r="P39" s="81"/>
      <c r="Q39" s="77"/>
      <c r="R39" s="81"/>
      <c r="S39" s="77"/>
      <c r="T39" s="81"/>
      <c r="U39" s="77"/>
      <c r="V39" s="81"/>
      <c r="W39" s="77"/>
      <c r="X39" s="81"/>
    </row>
    <row r="40" spans="1:24" ht="16.5" customHeight="1">
      <c r="A40" s="221" t="s">
        <v>161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77"/>
      <c r="X40" s="77"/>
    </row>
    <row r="41" spans="1:24" ht="18.75" customHeight="1">
      <c r="A41" s="205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77"/>
      <c r="X41" s="77"/>
    </row>
    <row r="42" spans="1:24" ht="22.15" customHeight="1">
      <c r="A42" s="251" t="str">
        <f>'EN 6 (6M)'!A66</f>
        <v>The accompanying notes form part of this interim financial information.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52"/>
      <c r="T42" s="82"/>
      <c r="U42" s="252"/>
      <c r="V42" s="82"/>
      <c r="W42" s="82"/>
      <c r="X42" s="82"/>
    </row>
  </sheetData>
  <mergeCells count="5">
    <mergeCell ref="A40:V40"/>
    <mergeCell ref="A42:R42"/>
    <mergeCell ref="F6:X6"/>
    <mergeCell ref="F7:U7"/>
    <mergeCell ref="P10:R10"/>
  </mergeCells>
  <pageMargins left="0.4" right="0.4" top="0.5" bottom="0.6" header="0.49" footer="0.4"/>
  <pageSetup paperSize="9" scale="80" firstPageNumber="7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36C09"/>
  </sheetPr>
  <dimension ref="A1:O38"/>
  <sheetViews>
    <sheetView showWhiteSpace="0" zoomScale="90" zoomScaleNormal="90" zoomScaleSheetLayoutView="88" workbookViewId="0">
      <selection activeCell="E21" sqref="E21"/>
    </sheetView>
  </sheetViews>
  <sheetFormatPr defaultColWidth="10.140625" defaultRowHeight="16.5" customHeight="1"/>
  <cols>
    <col min="1" max="1" width="1.7109375" style="191" customWidth="1"/>
    <col min="2" max="2" width="42.5703125" style="191" customWidth="1"/>
    <col min="3" max="3" width="5.7109375" style="191" customWidth="1"/>
    <col min="4" max="4" width="0.85546875" style="191" customWidth="1"/>
    <col min="5" max="5" width="12.85546875" style="191" customWidth="1"/>
    <col min="6" max="6" width="0.85546875" style="191" customWidth="1"/>
    <col min="7" max="7" width="13" style="191" customWidth="1"/>
    <col min="8" max="8" width="0.85546875" style="191" customWidth="1"/>
    <col min="9" max="9" width="18.28515625" style="191" customWidth="1"/>
    <col min="10" max="10" width="0.85546875" style="191" customWidth="1"/>
    <col min="11" max="11" width="16.140625" style="191" customWidth="1"/>
    <col min="12" max="12" width="0.85546875" style="191" customWidth="1"/>
    <col min="13" max="13" width="17.7109375" style="191" customWidth="1"/>
    <col min="14" max="14" width="0.85546875" style="191" customWidth="1"/>
    <col min="15" max="15" width="14.5703125" style="191" customWidth="1"/>
    <col min="16" max="16" width="10.140625" style="191" customWidth="1"/>
    <col min="17" max="16384" width="10.140625" style="191"/>
  </cols>
  <sheetData>
    <row r="1" spans="1:15" ht="16.5" customHeight="1">
      <c r="A1" s="103" t="s">
        <v>0</v>
      </c>
      <c r="B1" s="97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6.5" customHeight="1">
      <c r="A2" s="103" t="s">
        <v>162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ht="16.5" customHeight="1">
      <c r="A3" s="115" t="str">
        <f>+'EN 7 Conso'!A3</f>
        <v>For the six-month period ended 30 June 2024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ht="15" customHeight="1">
      <c r="A4" s="104"/>
      <c r="B4" s="104"/>
      <c r="C4" s="92"/>
      <c r="D4" s="208"/>
      <c r="E4" s="92"/>
      <c r="F4" s="208"/>
      <c r="G4" s="92"/>
      <c r="H4" s="92"/>
      <c r="I4" s="92"/>
      <c r="J4" s="208"/>
      <c r="K4" s="73"/>
      <c r="L4" s="73"/>
      <c r="M4" s="73"/>
      <c r="N4" s="73"/>
      <c r="O4" s="73"/>
    </row>
    <row r="5" spans="1:15" ht="15" customHeight="1">
      <c r="A5" s="104"/>
      <c r="B5" s="104"/>
      <c r="C5" s="92"/>
      <c r="D5" s="208"/>
      <c r="E5" s="92"/>
      <c r="F5" s="208"/>
      <c r="G5" s="92"/>
      <c r="H5" s="92"/>
      <c r="I5" s="92"/>
      <c r="J5" s="208"/>
      <c r="K5" s="73"/>
      <c r="L5" s="73"/>
      <c r="M5" s="73"/>
      <c r="N5" s="73"/>
      <c r="O5" s="73"/>
    </row>
    <row r="6" spans="1:15" ht="15" customHeight="1">
      <c r="A6" s="104"/>
      <c r="B6" s="104"/>
      <c r="C6" s="208"/>
      <c r="D6" s="208"/>
      <c r="E6" s="246" t="s">
        <v>163</v>
      </c>
      <c r="F6" s="247"/>
      <c r="G6" s="247"/>
      <c r="H6" s="247"/>
      <c r="I6" s="247"/>
      <c r="J6" s="247"/>
      <c r="K6" s="247"/>
      <c r="L6" s="247"/>
      <c r="M6" s="247"/>
      <c r="N6" s="247"/>
      <c r="O6" s="247"/>
    </row>
    <row r="7" spans="1:15" ht="15" customHeight="1">
      <c r="A7" s="104"/>
      <c r="B7" s="104"/>
      <c r="C7" s="208"/>
      <c r="D7" s="208"/>
      <c r="E7" s="116"/>
      <c r="F7" s="117"/>
      <c r="G7" s="117"/>
      <c r="H7" s="117"/>
      <c r="I7" s="118" t="s">
        <v>126</v>
      </c>
      <c r="J7" s="117"/>
      <c r="K7" s="211"/>
      <c r="L7" s="211"/>
      <c r="M7" s="211"/>
      <c r="N7" s="117"/>
      <c r="O7" s="117"/>
    </row>
    <row r="8" spans="1:15" ht="15" customHeight="1">
      <c r="A8" s="97"/>
      <c r="B8" s="97"/>
      <c r="C8" s="111"/>
      <c r="D8" s="92"/>
      <c r="E8" s="111" t="s">
        <v>128</v>
      </c>
      <c r="F8" s="92"/>
      <c r="G8" s="111"/>
      <c r="H8" s="111"/>
      <c r="I8" s="119" t="s">
        <v>129</v>
      </c>
      <c r="J8" s="92"/>
      <c r="K8" s="227" t="s">
        <v>79</v>
      </c>
      <c r="L8" s="247"/>
      <c r="M8" s="247"/>
      <c r="N8" s="120"/>
      <c r="O8" s="73"/>
    </row>
    <row r="9" spans="1:15" ht="15" customHeight="1">
      <c r="A9" s="97"/>
      <c r="B9" s="97"/>
      <c r="C9" s="92"/>
      <c r="D9" s="92"/>
      <c r="E9" s="92" t="s">
        <v>164</v>
      </c>
      <c r="F9" s="92"/>
      <c r="G9" s="92" t="s">
        <v>134</v>
      </c>
      <c r="H9" s="92"/>
      <c r="I9" s="119" t="s">
        <v>135</v>
      </c>
      <c r="J9" s="92"/>
      <c r="K9" s="92" t="s">
        <v>165</v>
      </c>
      <c r="L9" s="120"/>
      <c r="M9" s="120"/>
      <c r="N9" s="120"/>
      <c r="O9" s="92" t="s">
        <v>166</v>
      </c>
    </row>
    <row r="10" spans="1:15" ht="15" customHeight="1">
      <c r="A10" s="97"/>
      <c r="B10" s="97"/>
      <c r="C10" s="92"/>
      <c r="D10" s="92"/>
      <c r="E10" s="92" t="s">
        <v>167</v>
      </c>
      <c r="F10" s="92"/>
      <c r="G10" s="92" t="s">
        <v>142</v>
      </c>
      <c r="H10" s="92"/>
      <c r="I10" s="121" t="s">
        <v>142</v>
      </c>
      <c r="J10" s="92"/>
      <c r="K10" s="92" t="s">
        <v>168</v>
      </c>
      <c r="L10" s="92"/>
      <c r="M10" s="92" t="s">
        <v>81</v>
      </c>
      <c r="N10" s="92"/>
      <c r="O10" s="92" t="s">
        <v>169</v>
      </c>
    </row>
    <row r="11" spans="1:15" ht="15" customHeight="1">
      <c r="A11" s="103"/>
      <c r="B11" s="103"/>
      <c r="C11" s="210" t="s">
        <v>12</v>
      </c>
      <c r="D11" s="92"/>
      <c r="E11" s="241" t="s">
        <v>13</v>
      </c>
      <c r="F11" s="92"/>
      <c r="G11" s="241" t="s">
        <v>13</v>
      </c>
      <c r="H11" s="84"/>
      <c r="I11" s="122" t="s">
        <v>13</v>
      </c>
      <c r="J11" s="92"/>
      <c r="K11" s="241" t="s">
        <v>13</v>
      </c>
      <c r="L11" s="92"/>
      <c r="M11" s="241" t="s">
        <v>13</v>
      </c>
      <c r="N11" s="92"/>
      <c r="O11" s="241" t="s">
        <v>13</v>
      </c>
    </row>
    <row r="12" spans="1:15" ht="15" customHeight="1">
      <c r="A12" s="212"/>
      <c r="B12" s="97"/>
      <c r="C12" s="74"/>
      <c r="D12" s="77"/>
      <c r="E12" s="77"/>
      <c r="F12" s="91"/>
      <c r="G12" s="77"/>
      <c r="H12" s="77"/>
      <c r="I12" s="77"/>
      <c r="J12" s="91"/>
      <c r="K12" s="77"/>
      <c r="L12" s="91"/>
      <c r="M12" s="77"/>
      <c r="N12" s="77"/>
      <c r="O12" s="77"/>
    </row>
    <row r="13" spans="1:15" ht="15" customHeight="1">
      <c r="A13" s="104" t="s">
        <v>149</v>
      </c>
      <c r="B13" s="97"/>
      <c r="C13" s="74"/>
      <c r="D13" s="77"/>
      <c r="E13" s="184">
        <v>158000000</v>
      </c>
      <c r="F13" s="90"/>
      <c r="G13" s="184">
        <v>228732200</v>
      </c>
      <c r="H13" s="90"/>
      <c r="I13" s="184">
        <v>3409740</v>
      </c>
      <c r="J13" s="90"/>
      <c r="K13" s="184">
        <v>11770000</v>
      </c>
      <c r="L13" s="90"/>
      <c r="M13" s="184">
        <v>103852846</v>
      </c>
      <c r="N13" s="77"/>
      <c r="O13" s="81">
        <f>SUM(E13:N13)</f>
        <v>505764786</v>
      </c>
    </row>
    <row r="14" spans="1:15" ht="6" customHeight="1">
      <c r="A14" s="212"/>
      <c r="B14" s="97"/>
      <c r="C14" s="74"/>
      <c r="D14" s="77"/>
      <c r="E14" s="81"/>
      <c r="F14" s="91"/>
      <c r="G14" s="81"/>
      <c r="H14" s="81"/>
      <c r="I14" s="81"/>
      <c r="J14" s="91"/>
      <c r="K14" s="81"/>
      <c r="L14" s="91"/>
      <c r="M14" s="81"/>
      <c r="N14" s="77"/>
      <c r="O14" s="81"/>
    </row>
    <row r="15" spans="1:15" ht="15" customHeight="1">
      <c r="A15" s="104" t="s">
        <v>170</v>
      </c>
      <c r="B15" s="97"/>
      <c r="C15" s="74"/>
      <c r="D15" s="91"/>
      <c r="E15" s="81"/>
      <c r="F15" s="91"/>
      <c r="G15" s="81"/>
      <c r="H15" s="81"/>
      <c r="I15" s="81"/>
      <c r="J15" s="91"/>
      <c r="K15" s="81"/>
      <c r="L15" s="91"/>
      <c r="M15" s="81"/>
      <c r="N15" s="77"/>
      <c r="O15" s="81"/>
    </row>
    <row r="16" spans="1:15" ht="15" customHeight="1">
      <c r="A16" s="212" t="s">
        <v>151</v>
      </c>
      <c r="B16" s="97"/>
      <c r="C16" s="74">
        <v>14</v>
      </c>
      <c r="D16" s="91"/>
      <c r="E16" s="81">
        <v>473575</v>
      </c>
      <c r="F16" s="91"/>
      <c r="G16" s="81">
        <v>2936165</v>
      </c>
      <c r="H16" s="81"/>
      <c r="I16" s="81">
        <v>-3409740</v>
      </c>
      <c r="J16" s="91"/>
      <c r="K16" s="81">
        <v>0</v>
      </c>
      <c r="L16" s="91"/>
      <c r="M16" s="81">
        <v>0</v>
      </c>
      <c r="N16" s="77"/>
      <c r="O16" s="81">
        <f t="shared" ref="O16:O20" si="0">SUM(E16:N16)</f>
        <v>0</v>
      </c>
    </row>
    <row r="17" spans="1:15" ht="15" customHeight="1">
      <c r="A17" s="212" t="s">
        <v>152</v>
      </c>
      <c r="B17" s="97"/>
      <c r="C17" s="74"/>
      <c r="D17" s="91"/>
      <c r="E17" s="81">
        <v>0</v>
      </c>
      <c r="F17" s="91"/>
      <c r="G17" s="81">
        <v>0</v>
      </c>
      <c r="H17" s="81"/>
      <c r="I17" s="81">
        <v>105733360</v>
      </c>
      <c r="J17" s="91"/>
      <c r="K17" s="81">
        <v>0</v>
      </c>
      <c r="L17" s="91"/>
      <c r="M17" s="81">
        <v>0</v>
      </c>
      <c r="N17" s="77"/>
      <c r="O17" s="81">
        <f t="shared" si="0"/>
        <v>105733360</v>
      </c>
    </row>
    <row r="18" spans="1:15" ht="15" customHeight="1">
      <c r="A18" s="212" t="s">
        <v>153</v>
      </c>
      <c r="B18" s="97"/>
      <c r="C18" s="74"/>
      <c r="D18" s="91"/>
      <c r="E18" s="81">
        <v>0</v>
      </c>
      <c r="F18" s="91"/>
      <c r="G18" s="81">
        <v>0</v>
      </c>
      <c r="H18" s="81"/>
      <c r="I18" s="81">
        <v>0</v>
      </c>
      <c r="J18" s="91"/>
      <c r="K18" s="81">
        <v>0</v>
      </c>
      <c r="L18" s="91"/>
      <c r="M18" s="81">
        <v>-38028414</v>
      </c>
      <c r="N18" s="77"/>
      <c r="O18" s="81">
        <f t="shared" si="0"/>
        <v>-38028414</v>
      </c>
    </row>
    <row r="19" spans="1:15" ht="15" customHeight="1">
      <c r="A19" s="107" t="s">
        <v>154</v>
      </c>
      <c r="B19" s="97"/>
      <c r="C19" s="205"/>
      <c r="D19" s="91"/>
      <c r="E19" s="81">
        <v>0</v>
      </c>
      <c r="F19" s="91"/>
      <c r="G19" s="81">
        <v>0</v>
      </c>
      <c r="H19" s="81"/>
      <c r="I19" s="81">
        <v>0</v>
      </c>
      <c r="J19" s="91"/>
      <c r="K19" s="81">
        <v>320000</v>
      </c>
      <c r="L19" s="91"/>
      <c r="M19" s="81">
        <v>-320000</v>
      </c>
      <c r="N19" s="77"/>
      <c r="O19" s="81">
        <f t="shared" si="0"/>
        <v>0</v>
      </c>
    </row>
    <row r="20" spans="1:15" ht="15" customHeight="1">
      <c r="A20" s="107" t="s">
        <v>155</v>
      </c>
      <c r="B20" s="104"/>
      <c r="C20" s="74"/>
      <c r="D20" s="91"/>
      <c r="E20" s="82">
        <v>0</v>
      </c>
      <c r="F20" s="77"/>
      <c r="G20" s="82">
        <v>0</v>
      </c>
      <c r="H20" s="81"/>
      <c r="I20" s="82">
        <v>0</v>
      </c>
      <c r="J20" s="77"/>
      <c r="K20" s="82">
        <v>0</v>
      </c>
      <c r="L20" s="91"/>
      <c r="M20" s="82">
        <v>3213342</v>
      </c>
      <c r="N20" s="77"/>
      <c r="O20" s="82">
        <f t="shared" si="0"/>
        <v>3213342</v>
      </c>
    </row>
    <row r="21" spans="1:15" ht="15" customHeight="1">
      <c r="A21" s="104"/>
      <c r="B21" s="212"/>
      <c r="C21" s="74"/>
      <c r="D21" s="77"/>
      <c r="E21" s="81"/>
      <c r="F21" s="77"/>
      <c r="G21" s="81"/>
      <c r="H21" s="81"/>
      <c r="I21" s="81"/>
      <c r="J21" s="77"/>
      <c r="K21" s="81"/>
      <c r="L21" s="77"/>
      <c r="M21" s="81"/>
      <c r="N21" s="77"/>
      <c r="O21" s="81"/>
    </row>
    <row r="22" spans="1:15" ht="15" customHeight="1" thickBot="1">
      <c r="A22" s="106" t="s">
        <v>156</v>
      </c>
      <c r="B22" s="97"/>
      <c r="C22" s="74"/>
      <c r="D22" s="77"/>
      <c r="E22" s="85">
        <f>SUM(E13:E21)</f>
        <v>158473575</v>
      </c>
      <c r="F22" s="77"/>
      <c r="G22" s="85">
        <f>SUM(G13:G21)</f>
        <v>231668365</v>
      </c>
      <c r="H22" s="81"/>
      <c r="I22" s="85">
        <f>SUM(I13:I21)</f>
        <v>105733360</v>
      </c>
      <c r="J22" s="77"/>
      <c r="K22" s="85">
        <f>SUM(K13:K21)</f>
        <v>12090000</v>
      </c>
      <c r="L22" s="77"/>
      <c r="M22" s="85">
        <f>SUM(M13:M21)</f>
        <v>68717774</v>
      </c>
      <c r="N22" s="77"/>
      <c r="O22" s="85">
        <f>SUM(E22:N22)</f>
        <v>576683074</v>
      </c>
    </row>
    <row r="23" spans="1:15" ht="15" customHeight="1" thickTop="1">
      <c r="A23" s="106"/>
      <c r="B23" s="97"/>
      <c r="C23" s="74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5" ht="15" customHeight="1">
      <c r="A24" s="104" t="s">
        <v>157</v>
      </c>
      <c r="B24" s="97"/>
      <c r="C24" s="74"/>
      <c r="D24" s="77"/>
      <c r="E24" s="147">
        <v>173158750</v>
      </c>
      <c r="F24" s="90"/>
      <c r="G24" s="147">
        <v>322716550</v>
      </c>
      <c r="H24" s="90"/>
      <c r="I24" s="147">
        <v>0</v>
      </c>
      <c r="J24" s="90"/>
      <c r="K24" s="147">
        <v>12090000</v>
      </c>
      <c r="L24" s="90"/>
      <c r="M24" s="147">
        <v>73797710</v>
      </c>
      <c r="N24" s="77"/>
      <c r="O24" s="135">
        <f>SUM(E24:N24)</f>
        <v>581763010</v>
      </c>
    </row>
    <row r="25" spans="1:15" ht="6" customHeight="1">
      <c r="A25" s="212"/>
      <c r="B25" s="97"/>
      <c r="C25" s="74"/>
      <c r="D25" s="77"/>
      <c r="E25" s="135"/>
      <c r="F25" s="91"/>
      <c r="G25" s="135"/>
      <c r="H25" s="81"/>
      <c r="I25" s="135"/>
      <c r="J25" s="91"/>
      <c r="K25" s="135"/>
      <c r="L25" s="91"/>
      <c r="M25" s="135"/>
      <c r="N25" s="77"/>
      <c r="O25" s="135"/>
    </row>
    <row r="26" spans="1:15" ht="15" customHeight="1">
      <c r="A26" s="104" t="s">
        <v>170</v>
      </c>
      <c r="B26" s="97"/>
      <c r="C26" s="74"/>
      <c r="D26" s="91"/>
      <c r="E26" s="135"/>
      <c r="F26" s="91"/>
      <c r="G26" s="135"/>
      <c r="H26" s="81"/>
      <c r="I26" s="135"/>
      <c r="J26" s="91"/>
      <c r="K26" s="135"/>
      <c r="L26" s="91"/>
      <c r="M26" s="135"/>
      <c r="N26" s="77"/>
      <c r="O26" s="135"/>
    </row>
    <row r="27" spans="1:15" ht="15" customHeight="1">
      <c r="A27" s="212" t="s">
        <v>151</v>
      </c>
      <c r="B27" s="97"/>
      <c r="C27" s="74">
        <v>14</v>
      </c>
      <c r="D27" s="91"/>
      <c r="E27" s="135">
        <v>631</v>
      </c>
      <c r="F27" s="91"/>
      <c r="G27" s="135">
        <v>3909</v>
      </c>
      <c r="H27" s="81"/>
      <c r="I27" s="135">
        <v>0</v>
      </c>
      <c r="J27" s="91"/>
      <c r="K27" s="135">
        <v>0</v>
      </c>
      <c r="L27" s="91"/>
      <c r="M27" s="135">
        <v>0</v>
      </c>
      <c r="N27" s="77"/>
      <c r="O27" s="135">
        <f t="shared" ref="O27:O29" si="1">SUM(E27:N27)</f>
        <v>4540</v>
      </c>
    </row>
    <row r="28" spans="1:15" ht="15" customHeight="1">
      <c r="A28" s="107" t="s">
        <v>154</v>
      </c>
      <c r="B28" s="97"/>
      <c r="C28" s="205">
        <v>15</v>
      </c>
      <c r="D28" s="91"/>
      <c r="E28" s="135">
        <v>0</v>
      </c>
      <c r="F28" s="91"/>
      <c r="G28" s="135">
        <v>0</v>
      </c>
      <c r="H28" s="81"/>
      <c r="I28" s="135">
        <v>0</v>
      </c>
      <c r="J28" s="91"/>
      <c r="K28" s="135">
        <v>234000</v>
      </c>
      <c r="L28" s="91"/>
      <c r="M28" s="135">
        <v>-234000</v>
      </c>
      <c r="N28" s="77"/>
      <c r="O28" s="135">
        <f t="shared" si="1"/>
        <v>0</v>
      </c>
    </row>
    <row r="29" spans="1:15" ht="15" customHeight="1">
      <c r="A29" s="107" t="s">
        <v>155</v>
      </c>
      <c r="B29" s="104"/>
      <c r="C29" s="74"/>
      <c r="D29" s="91"/>
      <c r="E29" s="139">
        <v>0</v>
      </c>
      <c r="F29" s="77"/>
      <c r="G29" s="139">
        <v>0</v>
      </c>
      <c r="H29" s="81"/>
      <c r="I29" s="139">
        <v>0</v>
      </c>
      <c r="J29" s="77"/>
      <c r="K29" s="139">
        <v>0</v>
      </c>
      <c r="L29" s="91"/>
      <c r="M29" s="139">
        <v>3325088</v>
      </c>
      <c r="N29" s="77"/>
      <c r="O29" s="139">
        <f t="shared" si="1"/>
        <v>3325088</v>
      </c>
    </row>
    <row r="30" spans="1:15" ht="15.6" customHeight="1">
      <c r="A30" s="104"/>
      <c r="B30" s="212"/>
      <c r="C30" s="74"/>
      <c r="D30" s="77"/>
      <c r="E30" s="135"/>
      <c r="F30" s="77"/>
      <c r="G30" s="135"/>
      <c r="H30" s="81"/>
      <c r="I30" s="135"/>
      <c r="J30" s="77"/>
      <c r="K30" s="135"/>
      <c r="L30" s="77"/>
      <c r="M30" s="135"/>
      <c r="N30" s="77"/>
      <c r="O30" s="135"/>
    </row>
    <row r="31" spans="1:15" ht="15" customHeight="1" thickBot="1">
      <c r="A31" s="106" t="s">
        <v>160</v>
      </c>
      <c r="B31" s="97"/>
      <c r="C31" s="74"/>
      <c r="D31" s="77"/>
      <c r="E31" s="143">
        <f>SUM(E24:E30)</f>
        <v>173159381</v>
      </c>
      <c r="F31" s="77"/>
      <c r="G31" s="143">
        <f>SUM(G24:G30)</f>
        <v>322720459</v>
      </c>
      <c r="H31" s="81"/>
      <c r="I31" s="143">
        <f>SUM(I24:I30)</f>
        <v>0</v>
      </c>
      <c r="J31" s="77"/>
      <c r="K31" s="143">
        <f>SUM(K24:K30)</f>
        <v>12324000</v>
      </c>
      <c r="L31" s="77"/>
      <c r="M31" s="143">
        <f>SUM(M24:M30)</f>
        <v>76888798</v>
      </c>
      <c r="N31" s="77"/>
      <c r="O31" s="143">
        <f>SUM(E31:N31)</f>
        <v>585092638</v>
      </c>
    </row>
    <row r="32" spans="1:15" ht="15" customHeight="1" thickTop="1">
      <c r="A32" s="106"/>
      <c r="B32" s="97"/>
      <c r="C32" s="74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spans="1:15" ht="15" customHeight="1">
      <c r="A33" s="106"/>
      <c r="B33" s="97"/>
      <c r="C33" s="74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spans="1:15" ht="15" customHeight="1">
      <c r="A34" s="106"/>
      <c r="B34" s="97"/>
      <c r="C34" s="74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1:15" ht="9" customHeight="1">
      <c r="A35" s="106"/>
      <c r="B35" s="97"/>
      <c r="C35" s="74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</row>
    <row r="36" spans="1:15" ht="15.6" customHeight="1">
      <c r="A36" s="221" t="s">
        <v>37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</row>
    <row r="37" spans="1:15" ht="6" customHeight="1">
      <c r="A37" s="106"/>
      <c r="B37" s="97"/>
      <c r="C37" s="74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spans="1:15" ht="22.15" customHeight="1">
      <c r="A38" s="251" t="str">
        <f>'EN 7 Conso'!A42</f>
        <v>The accompanying notes form part of this interim financial information.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</row>
  </sheetData>
  <mergeCells count="4">
    <mergeCell ref="E6:O6"/>
    <mergeCell ref="K8:M8"/>
    <mergeCell ref="A36:O36"/>
    <mergeCell ref="A38:O38"/>
  </mergeCells>
  <pageMargins left="0.6" right="0.6" top="0.5" bottom="0.6" header="0.49" footer="0.4"/>
  <pageSetup paperSize="9" firstPageNumber="8" orientation="landscape" useFirstPageNumber="1" horizontalDpi="1200" verticalDpi="1200" r:id="rId1"/>
  <headerFooter>
    <oddFooter>&amp;R&amp;"Arial,Regular"&amp;9&amp;P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36C09"/>
  </sheetPr>
  <dimension ref="A1:L114"/>
  <sheetViews>
    <sheetView topLeftCell="A96" zoomScaleNormal="100" zoomScaleSheetLayoutView="100" zoomScalePageLayoutView="110" workbookViewId="0">
      <selection activeCell="C105" sqref="C105"/>
    </sheetView>
  </sheetViews>
  <sheetFormatPr defaultColWidth="10.140625" defaultRowHeight="16.5" customHeight="1"/>
  <cols>
    <col min="1" max="1" width="1.28515625" style="191" customWidth="1"/>
    <col min="2" max="2" width="3.5703125" style="191" customWidth="1"/>
    <col min="3" max="3" width="47.5703125" style="191" customWidth="1"/>
    <col min="4" max="4" width="5.140625" style="191" customWidth="1"/>
    <col min="5" max="5" width="0.7109375" style="191" customWidth="1"/>
    <col min="6" max="6" width="12.140625" style="191" customWidth="1"/>
    <col min="7" max="7" width="0.7109375" style="191" customWidth="1"/>
    <col min="8" max="8" width="12.140625" style="191" customWidth="1"/>
    <col min="9" max="9" width="0.7109375" style="191" customWidth="1"/>
    <col min="10" max="10" width="12.140625" style="191" customWidth="1"/>
    <col min="11" max="11" width="0.7109375" style="191" customWidth="1"/>
    <col min="12" max="12" width="12.140625" style="191" customWidth="1"/>
    <col min="13" max="13" width="10.140625" style="191" customWidth="1"/>
    <col min="14" max="16384" width="10.140625" style="191"/>
  </cols>
  <sheetData>
    <row r="1" spans="1:12" ht="16.5" customHeight="1">
      <c r="A1" s="103" t="s">
        <v>0</v>
      </c>
      <c r="B1" s="97"/>
      <c r="C1" s="97"/>
      <c r="D1" s="205"/>
      <c r="E1" s="97"/>
      <c r="F1" s="73"/>
      <c r="G1" s="73"/>
      <c r="H1" s="73"/>
      <c r="I1" s="73"/>
      <c r="J1" s="73"/>
      <c r="K1" s="73"/>
      <c r="L1" s="73"/>
    </row>
    <row r="2" spans="1:12" ht="16.5" customHeight="1">
      <c r="A2" s="104" t="s">
        <v>171</v>
      </c>
      <c r="B2" s="104"/>
      <c r="C2" s="104"/>
      <c r="D2" s="205"/>
      <c r="E2" s="205"/>
      <c r="F2" s="74"/>
      <c r="G2" s="74"/>
      <c r="H2" s="74"/>
      <c r="I2" s="74"/>
      <c r="J2" s="74"/>
      <c r="K2" s="74"/>
      <c r="L2" s="74"/>
    </row>
    <row r="3" spans="1:12" ht="16.5" customHeight="1">
      <c r="A3" s="253" t="str">
        <f>'EN 8'!A3</f>
        <v>For the six-month period ended 30 June 2024</v>
      </c>
      <c r="B3" s="230"/>
      <c r="C3" s="230"/>
      <c r="D3" s="245"/>
      <c r="E3" s="245"/>
      <c r="F3" s="234"/>
      <c r="G3" s="234"/>
      <c r="H3" s="234"/>
      <c r="I3" s="234"/>
      <c r="J3" s="234"/>
      <c r="K3" s="234"/>
      <c r="L3" s="234"/>
    </row>
    <row r="4" spans="1:12" ht="12" customHeight="1">
      <c r="A4" s="105"/>
      <c r="B4" s="104"/>
      <c r="C4" s="104"/>
      <c r="D4" s="205"/>
      <c r="E4" s="205"/>
      <c r="F4" s="74"/>
      <c r="G4" s="74"/>
      <c r="H4" s="74"/>
      <c r="I4" s="74"/>
      <c r="J4" s="74"/>
      <c r="K4" s="74"/>
      <c r="L4" s="74"/>
    </row>
    <row r="5" spans="1:12" ht="12" customHeight="1">
      <c r="A5" s="105"/>
      <c r="B5" s="104"/>
      <c r="C5" s="104"/>
      <c r="D5" s="205"/>
      <c r="E5" s="205"/>
      <c r="F5" s="74"/>
      <c r="G5" s="74"/>
      <c r="H5" s="74"/>
      <c r="I5" s="74"/>
      <c r="J5" s="74"/>
      <c r="K5" s="74"/>
      <c r="L5" s="74"/>
    </row>
    <row r="6" spans="1:12" ht="15.95" customHeight="1">
      <c r="A6" s="104"/>
      <c r="B6" s="104"/>
      <c r="C6" s="104"/>
      <c r="D6" s="205"/>
      <c r="E6" s="205"/>
      <c r="F6" s="224" t="s">
        <v>88</v>
      </c>
      <c r="G6" s="222"/>
      <c r="H6" s="222"/>
      <c r="I6" s="208"/>
      <c r="J6" s="224" t="s">
        <v>89</v>
      </c>
      <c r="K6" s="222"/>
      <c r="L6" s="222"/>
    </row>
    <row r="7" spans="1:12" ht="15.95" customHeight="1">
      <c r="A7" s="104"/>
      <c r="B7" s="104"/>
      <c r="C7" s="104"/>
      <c r="D7" s="205"/>
      <c r="E7" s="205"/>
      <c r="F7" s="227" t="s">
        <v>5</v>
      </c>
      <c r="G7" s="247"/>
      <c r="H7" s="247"/>
      <c r="I7" s="74"/>
      <c r="J7" s="227" t="s">
        <v>5</v>
      </c>
      <c r="K7" s="247"/>
      <c r="L7" s="247"/>
    </row>
    <row r="8" spans="1:12" ht="15.95" customHeight="1">
      <c r="A8" s="104"/>
      <c r="B8" s="104"/>
      <c r="C8" s="104"/>
      <c r="D8" s="205"/>
      <c r="E8" s="205"/>
      <c r="F8" s="75" t="s">
        <v>8</v>
      </c>
      <c r="G8" s="92"/>
      <c r="H8" s="75" t="s">
        <v>8</v>
      </c>
      <c r="I8" s="77"/>
      <c r="J8" s="75" t="s">
        <v>8</v>
      </c>
      <c r="K8" s="92"/>
      <c r="L8" s="75" t="s">
        <v>8</v>
      </c>
    </row>
    <row r="9" spans="1:12" ht="15.95" customHeight="1">
      <c r="A9" s="97"/>
      <c r="B9" s="97"/>
      <c r="C9" s="97"/>
      <c r="D9" s="205"/>
      <c r="E9" s="73"/>
      <c r="F9" s="33" t="s">
        <v>10</v>
      </c>
      <c r="G9" s="33"/>
      <c r="H9" s="76" t="s">
        <v>11</v>
      </c>
      <c r="I9" s="110"/>
      <c r="J9" s="33" t="s">
        <v>10</v>
      </c>
      <c r="K9" s="33"/>
      <c r="L9" s="76" t="s">
        <v>11</v>
      </c>
    </row>
    <row r="10" spans="1:12" ht="15.95" customHeight="1">
      <c r="A10" s="97"/>
      <c r="B10" s="97"/>
      <c r="C10" s="97"/>
      <c r="D10" s="239" t="s">
        <v>12</v>
      </c>
      <c r="E10" s="97"/>
      <c r="F10" s="241" t="s">
        <v>13</v>
      </c>
      <c r="G10" s="92"/>
      <c r="H10" s="241" t="s">
        <v>13</v>
      </c>
      <c r="I10" s="73"/>
      <c r="J10" s="241" t="s">
        <v>13</v>
      </c>
      <c r="K10" s="92"/>
      <c r="L10" s="241" t="s">
        <v>13</v>
      </c>
    </row>
    <row r="11" spans="1:12" ht="15.95" customHeight="1">
      <c r="A11" s="104" t="s">
        <v>172</v>
      </c>
      <c r="B11" s="103"/>
      <c r="C11" s="103"/>
      <c r="D11" s="207"/>
      <c r="E11" s="205"/>
      <c r="F11" s="148"/>
      <c r="G11" s="74"/>
      <c r="H11" s="74"/>
      <c r="I11" s="74"/>
      <c r="J11" s="135"/>
      <c r="K11" s="77"/>
      <c r="L11" s="77"/>
    </row>
    <row r="12" spans="1:12" ht="15.95" customHeight="1">
      <c r="A12" s="97" t="s">
        <v>173</v>
      </c>
      <c r="B12" s="103"/>
      <c r="C12" s="103"/>
      <c r="D12" s="124"/>
      <c r="E12" s="205"/>
      <c r="F12" s="135">
        <v>-26313507</v>
      </c>
      <c r="G12" s="77"/>
      <c r="H12" s="81">
        <f>'EN 6 (6M)'!H35</f>
        <v>4913786</v>
      </c>
      <c r="I12" s="77"/>
      <c r="J12" s="135">
        <v>4271283</v>
      </c>
      <c r="K12" s="77"/>
      <c r="L12" s="81">
        <f>'EN 6 (6M)'!L35</f>
        <v>4251494</v>
      </c>
    </row>
    <row r="13" spans="1:12" ht="15.95" customHeight="1">
      <c r="A13" s="97" t="s">
        <v>174</v>
      </c>
      <c r="B13" s="103"/>
      <c r="C13" s="103"/>
      <c r="D13" s="205"/>
      <c r="E13" s="205"/>
      <c r="F13" s="135"/>
      <c r="G13" s="77"/>
      <c r="H13" s="81"/>
      <c r="I13" s="77"/>
      <c r="J13" s="135"/>
      <c r="K13" s="77"/>
      <c r="L13" s="81"/>
    </row>
    <row r="14" spans="1:12" ht="15.95" customHeight="1">
      <c r="A14" s="104"/>
      <c r="B14" s="125" t="s">
        <v>175</v>
      </c>
      <c r="C14" s="125"/>
      <c r="D14" s="205">
        <v>10</v>
      </c>
      <c r="E14" s="205"/>
      <c r="F14" s="135">
        <v>9682609</v>
      </c>
      <c r="G14" s="77"/>
      <c r="H14" s="81">
        <v>10090702</v>
      </c>
      <c r="I14" s="77"/>
      <c r="J14" s="135">
        <v>9502141</v>
      </c>
      <c r="K14" s="77"/>
      <c r="L14" s="81">
        <v>9730196</v>
      </c>
    </row>
    <row r="15" spans="1:12" ht="15.95" customHeight="1">
      <c r="A15" s="104"/>
      <c r="B15" s="125" t="s">
        <v>176</v>
      </c>
      <c r="C15" s="125"/>
      <c r="D15" s="205">
        <v>10</v>
      </c>
      <c r="E15" s="205"/>
      <c r="F15" s="135">
        <v>176389</v>
      </c>
      <c r="G15" s="77"/>
      <c r="H15" s="81">
        <v>196466</v>
      </c>
      <c r="I15" s="77"/>
      <c r="J15" s="135">
        <v>157776</v>
      </c>
      <c r="K15" s="77"/>
      <c r="L15" s="81">
        <v>191610</v>
      </c>
    </row>
    <row r="16" spans="1:12" ht="15.95" customHeight="1">
      <c r="A16" s="104"/>
      <c r="B16" s="125" t="s">
        <v>177</v>
      </c>
      <c r="C16" s="125"/>
      <c r="D16" s="205">
        <v>10</v>
      </c>
      <c r="E16" s="205"/>
      <c r="F16" s="135">
        <v>7179461</v>
      </c>
      <c r="G16" s="77"/>
      <c r="H16" s="81">
        <v>6800503</v>
      </c>
      <c r="I16" s="77"/>
      <c r="J16" s="135">
        <v>6496027</v>
      </c>
      <c r="K16" s="77"/>
      <c r="L16" s="81">
        <v>6793426</v>
      </c>
    </row>
    <row r="17" spans="1:12" ht="15.95" customHeight="1">
      <c r="A17" s="104"/>
      <c r="B17" s="125" t="s">
        <v>178</v>
      </c>
      <c r="C17" s="125"/>
      <c r="D17" s="205"/>
      <c r="E17" s="205"/>
      <c r="F17" s="135">
        <v>20988031</v>
      </c>
      <c r="G17" s="77"/>
      <c r="H17" s="81">
        <v>-882077</v>
      </c>
      <c r="I17" s="77"/>
      <c r="J17" s="135">
        <v>1589200</v>
      </c>
      <c r="K17" s="77"/>
      <c r="L17" s="81">
        <v>-882077</v>
      </c>
    </row>
    <row r="18" spans="1:12" ht="15.95" customHeight="1">
      <c r="A18" s="104"/>
      <c r="B18" s="125" t="s">
        <v>179</v>
      </c>
      <c r="C18" s="125"/>
      <c r="D18" s="205"/>
      <c r="E18" s="205"/>
      <c r="F18" s="144">
        <v>1185</v>
      </c>
      <c r="G18" s="77"/>
      <c r="H18" s="86">
        <v>-23528</v>
      </c>
      <c r="I18" s="77"/>
      <c r="J18" s="144">
        <v>1185</v>
      </c>
      <c r="K18" s="77"/>
      <c r="L18" s="86">
        <v>-23528</v>
      </c>
    </row>
    <row r="19" spans="1:12" ht="15.95" customHeight="1">
      <c r="A19" s="104"/>
      <c r="B19" s="125" t="s">
        <v>180</v>
      </c>
      <c r="C19" s="97"/>
      <c r="D19" s="205"/>
      <c r="E19" s="205"/>
      <c r="F19" s="135">
        <v>3480497.1</v>
      </c>
      <c r="G19" s="77"/>
      <c r="H19" s="81">
        <v>0</v>
      </c>
      <c r="I19" s="77"/>
      <c r="J19" s="135">
        <v>3480497.1</v>
      </c>
      <c r="K19" s="77"/>
      <c r="L19" s="81">
        <v>0</v>
      </c>
    </row>
    <row r="20" spans="1:12" ht="15.95" customHeight="1">
      <c r="A20" s="104"/>
      <c r="B20" s="125" t="s">
        <v>181</v>
      </c>
      <c r="C20" s="97"/>
      <c r="D20" s="205">
        <v>10</v>
      </c>
      <c r="E20" s="205"/>
      <c r="F20" s="135">
        <v>436897</v>
      </c>
      <c r="G20" s="77"/>
      <c r="H20" s="81">
        <v>122764</v>
      </c>
      <c r="I20" s="77"/>
      <c r="J20" s="135">
        <v>436897</v>
      </c>
      <c r="K20" s="77"/>
      <c r="L20" s="81">
        <v>122764</v>
      </c>
    </row>
    <row r="21" spans="1:12" ht="15.95" customHeight="1">
      <c r="A21" s="104"/>
      <c r="B21" s="212" t="s">
        <v>182</v>
      </c>
      <c r="C21" s="97"/>
      <c r="D21" s="205"/>
      <c r="E21" s="205"/>
      <c r="F21" s="135">
        <v>0</v>
      </c>
      <c r="G21" s="77"/>
      <c r="H21" s="81">
        <v>1148771</v>
      </c>
      <c r="I21" s="77"/>
      <c r="J21" s="135">
        <v>0</v>
      </c>
      <c r="K21" s="77"/>
      <c r="L21" s="81">
        <v>0</v>
      </c>
    </row>
    <row r="22" spans="1:12" ht="15.95" customHeight="1">
      <c r="A22" s="104"/>
      <c r="B22" s="97" t="s">
        <v>183</v>
      </c>
      <c r="C22" s="97"/>
      <c r="D22" s="205"/>
      <c r="E22" s="205"/>
      <c r="F22" s="135">
        <v>-2153732</v>
      </c>
      <c r="G22" s="77"/>
      <c r="H22" s="81">
        <v>-1214310</v>
      </c>
      <c r="I22" s="77"/>
      <c r="J22" s="135">
        <v>-6674142</v>
      </c>
      <c r="K22" s="77"/>
      <c r="L22" s="81">
        <v>-6139035</v>
      </c>
    </row>
    <row r="23" spans="1:12" ht="15.95" customHeight="1">
      <c r="A23" s="104"/>
      <c r="B23" s="97" t="s">
        <v>184</v>
      </c>
      <c r="C23" s="97"/>
      <c r="D23" s="205"/>
      <c r="E23" s="205"/>
      <c r="F23" s="135">
        <v>4135248</v>
      </c>
      <c r="G23" s="77"/>
      <c r="H23" s="81">
        <v>15506084</v>
      </c>
      <c r="I23" s="77"/>
      <c r="J23" s="135">
        <v>2545448</v>
      </c>
      <c r="K23" s="77"/>
      <c r="L23" s="81">
        <v>15367381</v>
      </c>
    </row>
    <row r="24" spans="1:12" ht="15.95" customHeight="1">
      <c r="A24" s="104"/>
      <c r="B24" s="97" t="s">
        <v>58</v>
      </c>
      <c r="C24" s="97"/>
      <c r="D24" s="205"/>
      <c r="E24" s="205"/>
      <c r="F24" s="135">
        <v>1916247</v>
      </c>
      <c r="G24" s="77"/>
      <c r="H24" s="81">
        <v>2158217</v>
      </c>
      <c r="I24" s="77"/>
      <c r="J24" s="135">
        <v>1639052</v>
      </c>
      <c r="K24" s="77"/>
      <c r="L24" s="81">
        <v>2098345</v>
      </c>
    </row>
    <row r="25" spans="1:12" ht="15.95" customHeight="1">
      <c r="A25" s="104"/>
      <c r="B25" s="97" t="s">
        <v>59</v>
      </c>
      <c r="C25" s="97"/>
      <c r="D25" s="205"/>
      <c r="E25" s="205"/>
      <c r="F25" s="135">
        <v>0</v>
      </c>
      <c r="G25" s="77"/>
      <c r="H25" s="81">
        <v>-590073</v>
      </c>
      <c r="I25" s="77"/>
      <c r="J25" s="135">
        <v>0</v>
      </c>
      <c r="K25" s="77"/>
      <c r="L25" s="81">
        <v>-590073</v>
      </c>
    </row>
    <row r="26" spans="1:12" ht="15.95" customHeight="1">
      <c r="A26" s="97" t="s">
        <v>185</v>
      </c>
      <c r="B26" s="97"/>
      <c r="C26" s="97"/>
      <c r="D26" s="205"/>
      <c r="E26" s="205"/>
      <c r="F26" s="135"/>
      <c r="G26" s="77"/>
      <c r="H26" s="81"/>
      <c r="I26" s="77"/>
      <c r="J26" s="135"/>
      <c r="K26" s="77"/>
      <c r="L26" s="81"/>
    </row>
    <row r="27" spans="1:12" ht="15.95" customHeight="1">
      <c r="A27" s="104"/>
      <c r="B27" s="126" t="s">
        <v>186</v>
      </c>
      <c r="C27" s="97"/>
      <c r="D27" s="205"/>
      <c r="E27" s="205"/>
      <c r="F27" s="135">
        <v>63277936</v>
      </c>
      <c r="G27" s="77"/>
      <c r="H27" s="81">
        <v>-50057758</v>
      </c>
      <c r="I27" s="77"/>
      <c r="J27" s="135">
        <v>63193697</v>
      </c>
      <c r="K27" s="77"/>
      <c r="L27" s="81">
        <v>-2994183</v>
      </c>
    </row>
    <row r="28" spans="1:12" ht="15.95" customHeight="1">
      <c r="A28" s="104"/>
      <c r="B28" s="126" t="s">
        <v>187</v>
      </c>
      <c r="C28" s="97"/>
      <c r="D28" s="205"/>
      <c r="E28" s="205"/>
      <c r="F28" s="135">
        <v>-25275898</v>
      </c>
      <c r="G28" s="77"/>
      <c r="H28" s="81">
        <v>1384222</v>
      </c>
      <c r="I28" s="77"/>
      <c r="J28" s="135">
        <v>19730588</v>
      </c>
      <c r="K28" s="77"/>
      <c r="L28" s="81">
        <v>1384222</v>
      </c>
    </row>
    <row r="29" spans="1:12" ht="15.95" customHeight="1">
      <c r="A29" s="104"/>
      <c r="B29" s="126" t="s">
        <v>188</v>
      </c>
      <c r="C29" s="97"/>
      <c r="D29" s="205"/>
      <c r="E29" s="205"/>
      <c r="F29" s="135">
        <v>-11857905</v>
      </c>
      <c r="G29" s="77"/>
      <c r="H29" s="81">
        <v>6295374</v>
      </c>
      <c r="I29" s="77"/>
      <c r="J29" s="135">
        <v>-12020921</v>
      </c>
      <c r="K29" s="77"/>
      <c r="L29" s="81">
        <v>7214026</v>
      </c>
    </row>
    <row r="30" spans="1:12" ht="15.95" customHeight="1">
      <c r="A30" s="97"/>
      <c r="B30" s="126" t="s">
        <v>189</v>
      </c>
      <c r="C30" s="97"/>
      <c r="D30" s="205"/>
      <c r="E30" s="205"/>
      <c r="F30" s="135">
        <v>-8163530</v>
      </c>
      <c r="G30" s="77"/>
      <c r="H30" s="81">
        <v>-4554648</v>
      </c>
      <c r="I30" s="77"/>
      <c r="J30" s="135">
        <v>-4276419</v>
      </c>
      <c r="K30" s="77"/>
      <c r="L30" s="81">
        <v>-2530184</v>
      </c>
    </row>
    <row r="31" spans="1:12" ht="15.95" customHeight="1">
      <c r="A31" s="97"/>
      <c r="B31" s="127" t="s">
        <v>190</v>
      </c>
      <c r="C31" s="125"/>
      <c r="D31" s="205"/>
      <c r="E31" s="205"/>
      <c r="F31" s="135">
        <v>893131</v>
      </c>
      <c r="G31" s="77"/>
      <c r="H31" s="81">
        <v>343622</v>
      </c>
      <c r="I31" s="77"/>
      <c r="J31" s="135">
        <v>857263</v>
      </c>
      <c r="K31" s="77"/>
      <c r="L31" s="81">
        <v>-800</v>
      </c>
    </row>
    <row r="32" spans="1:12" ht="15.95" customHeight="1">
      <c r="A32" s="103"/>
      <c r="B32" s="127" t="s">
        <v>191</v>
      </c>
      <c r="C32" s="125"/>
      <c r="D32" s="205"/>
      <c r="E32" s="205"/>
      <c r="F32" s="135">
        <v>21306324</v>
      </c>
      <c r="G32" s="77"/>
      <c r="H32" s="81">
        <v>-126875553</v>
      </c>
      <c r="I32" s="77"/>
      <c r="J32" s="135">
        <v>-21875564</v>
      </c>
      <c r="K32" s="77"/>
      <c r="L32" s="81">
        <v>-122079170</v>
      </c>
    </row>
    <row r="33" spans="1:12" ht="15.95" customHeight="1">
      <c r="A33" s="103"/>
      <c r="B33" s="127" t="s">
        <v>192</v>
      </c>
      <c r="C33" s="125"/>
      <c r="D33" s="74"/>
      <c r="E33" s="205"/>
      <c r="F33" s="135">
        <v>-3695425</v>
      </c>
      <c r="G33" s="77"/>
      <c r="H33" s="81">
        <v>-4245166</v>
      </c>
      <c r="I33" s="77"/>
      <c r="J33" s="135">
        <v>-4722976</v>
      </c>
      <c r="K33" s="77"/>
      <c r="L33" s="81">
        <v>-3410219</v>
      </c>
    </row>
    <row r="34" spans="1:12" ht="15.95" customHeight="1">
      <c r="A34" s="103"/>
      <c r="B34" s="127" t="s">
        <v>193</v>
      </c>
      <c r="C34" s="125"/>
      <c r="D34" s="74"/>
      <c r="E34" s="205"/>
      <c r="F34" s="139">
        <v>-325385</v>
      </c>
      <c r="G34" s="77"/>
      <c r="H34" s="82">
        <v>976156</v>
      </c>
      <c r="I34" s="77"/>
      <c r="J34" s="139">
        <v>-325385</v>
      </c>
      <c r="K34" s="77"/>
      <c r="L34" s="82">
        <v>976156</v>
      </c>
    </row>
    <row r="35" spans="1:12" ht="6" customHeight="1">
      <c r="A35" s="97"/>
      <c r="B35" s="127"/>
      <c r="C35" s="103"/>
      <c r="D35" s="205"/>
      <c r="E35" s="205"/>
      <c r="F35" s="148"/>
      <c r="G35" s="74"/>
      <c r="H35" s="93"/>
      <c r="I35" s="74"/>
      <c r="J35" s="148"/>
      <c r="K35" s="74"/>
      <c r="L35" s="81"/>
    </row>
    <row r="36" spans="1:12" ht="15.95" customHeight="1">
      <c r="A36" s="125" t="s">
        <v>194</v>
      </c>
      <c r="B36" s="125"/>
      <c r="C36" s="125"/>
      <c r="D36" s="205"/>
      <c r="E36" s="205"/>
      <c r="F36" s="149">
        <f>SUM(F12:F34)</f>
        <v>55688573.099999994</v>
      </c>
      <c r="G36" s="128"/>
      <c r="H36" s="94">
        <f>SUM(H12:H35)</f>
        <v>-138506446</v>
      </c>
      <c r="I36" s="128"/>
      <c r="J36" s="149">
        <f>SUM(J12:J34)</f>
        <v>64005647.099999994</v>
      </c>
      <c r="K36" s="128"/>
      <c r="L36" s="94">
        <f>SUM(L12:L35)</f>
        <v>-90519649</v>
      </c>
    </row>
    <row r="37" spans="1:12" ht="15.95" customHeight="1">
      <c r="A37" s="129" t="s">
        <v>195</v>
      </c>
      <c r="B37" s="129"/>
      <c r="C37" s="97" t="s">
        <v>196</v>
      </c>
      <c r="D37" s="205"/>
      <c r="E37" s="205"/>
      <c r="F37" s="135">
        <v>-3986422</v>
      </c>
      <c r="G37" s="73"/>
      <c r="H37" s="81">
        <v>-13371231</v>
      </c>
      <c r="I37" s="73"/>
      <c r="J37" s="135">
        <v>-2478245</v>
      </c>
      <c r="K37" s="73"/>
      <c r="L37" s="81">
        <v>-13269013</v>
      </c>
    </row>
    <row r="38" spans="1:12" ht="15.95" customHeight="1">
      <c r="A38" s="97"/>
      <c r="B38" s="103"/>
      <c r="C38" s="97" t="s">
        <v>197</v>
      </c>
      <c r="D38" s="205"/>
      <c r="E38" s="205"/>
      <c r="F38" s="139">
        <v>-7274695</v>
      </c>
      <c r="G38" s="73"/>
      <c r="H38" s="82">
        <v>-7719488</v>
      </c>
      <c r="I38" s="73"/>
      <c r="J38" s="139">
        <v>-5920242</v>
      </c>
      <c r="K38" s="73"/>
      <c r="L38" s="82">
        <v>-7373701</v>
      </c>
    </row>
    <row r="39" spans="1:12" ht="6" customHeight="1">
      <c r="A39" s="229" t="s">
        <v>198</v>
      </c>
      <c r="B39" s="222"/>
      <c r="C39" s="212"/>
      <c r="D39" s="205"/>
      <c r="E39" s="205"/>
      <c r="F39" s="148"/>
      <c r="G39" s="74"/>
      <c r="H39" s="93"/>
      <c r="I39" s="74"/>
      <c r="J39" s="148"/>
      <c r="K39" s="74"/>
      <c r="L39" s="81"/>
    </row>
    <row r="40" spans="1:12" ht="15.95" customHeight="1">
      <c r="A40" s="125" t="s">
        <v>199</v>
      </c>
      <c r="B40" s="103"/>
      <c r="C40" s="103"/>
      <c r="D40" s="205"/>
      <c r="E40" s="205"/>
      <c r="F40" s="139">
        <f>SUM(F36:F39)</f>
        <v>44427456.099999994</v>
      </c>
      <c r="G40" s="74"/>
      <c r="H40" s="82">
        <f>SUM(H36:H39)</f>
        <v>-159597165</v>
      </c>
      <c r="I40" s="74"/>
      <c r="J40" s="139">
        <f>SUM(J36:J39)</f>
        <v>55607160.099999994</v>
      </c>
      <c r="K40" s="74"/>
      <c r="L40" s="82">
        <f>SUM(L36:L39)</f>
        <v>-111162363</v>
      </c>
    </row>
    <row r="41" spans="1:12" ht="6" customHeight="1">
      <c r="A41" s="212"/>
      <c r="B41" s="212"/>
      <c r="C41" s="212"/>
      <c r="D41" s="205"/>
      <c r="E41" s="205"/>
      <c r="F41" s="144"/>
      <c r="G41" s="73"/>
      <c r="H41" s="86"/>
      <c r="I41" s="73"/>
      <c r="J41" s="144"/>
      <c r="K41" s="73"/>
      <c r="L41" s="86"/>
    </row>
    <row r="42" spans="1:12" ht="15.95" customHeight="1">
      <c r="A42" s="103" t="s">
        <v>200</v>
      </c>
      <c r="B42" s="103"/>
      <c r="C42" s="103"/>
      <c r="D42" s="205"/>
      <c r="E42" s="205"/>
      <c r="F42" s="148"/>
      <c r="G42" s="74"/>
      <c r="H42" s="93"/>
      <c r="I42" s="74"/>
      <c r="J42" s="148"/>
      <c r="K42" s="74"/>
      <c r="L42" s="81"/>
    </row>
    <row r="43" spans="1:12" ht="15.95" customHeight="1">
      <c r="A43" s="97" t="s">
        <v>201</v>
      </c>
      <c r="B43" s="103"/>
      <c r="C43" s="103"/>
      <c r="D43" s="205"/>
      <c r="E43" s="205"/>
      <c r="F43" s="135">
        <v>-128953219</v>
      </c>
      <c r="G43" s="74"/>
      <c r="H43" s="81">
        <v>-98861827</v>
      </c>
      <c r="I43" s="74"/>
      <c r="J43" s="135">
        <v>-128736211</v>
      </c>
      <c r="K43" s="74"/>
      <c r="L43" s="81">
        <v>-98576522</v>
      </c>
    </row>
    <row r="44" spans="1:12" ht="15.95" customHeight="1">
      <c r="A44" s="97" t="s">
        <v>202</v>
      </c>
      <c r="B44" s="97"/>
      <c r="C44" s="97"/>
      <c r="D44" s="205"/>
      <c r="E44" s="205"/>
      <c r="F44" s="135">
        <v>-17334100</v>
      </c>
      <c r="G44" s="73"/>
      <c r="H44" s="81">
        <v>-4784622</v>
      </c>
      <c r="I44" s="73"/>
      <c r="J44" s="135">
        <v>-17334100</v>
      </c>
      <c r="K44" s="73"/>
      <c r="L44" s="81">
        <v>-4784622</v>
      </c>
    </row>
    <row r="45" spans="1:12" ht="15.95" customHeight="1">
      <c r="A45" s="97" t="s">
        <v>203</v>
      </c>
      <c r="B45" s="97"/>
      <c r="C45" s="97"/>
      <c r="D45" s="205">
        <v>10</v>
      </c>
      <c r="E45" s="205"/>
      <c r="F45" s="135">
        <v>-41000</v>
      </c>
      <c r="G45" s="73"/>
      <c r="H45" s="81">
        <v>-350010</v>
      </c>
      <c r="I45" s="73"/>
      <c r="J45" s="135">
        <v>0</v>
      </c>
      <c r="K45" s="73"/>
      <c r="L45" s="81">
        <v>-307010</v>
      </c>
    </row>
    <row r="46" spans="1:12" ht="15.95" customHeight="1">
      <c r="A46" s="97" t="s">
        <v>204</v>
      </c>
      <c r="B46" s="97"/>
      <c r="C46" s="97"/>
      <c r="D46" s="205"/>
      <c r="E46" s="205"/>
      <c r="F46" s="135">
        <v>0</v>
      </c>
      <c r="G46" s="73"/>
      <c r="H46" s="81">
        <v>-774899</v>
      </c>
      <c r="I46" s="73"/>
      <c r="J46" s="135">
        <v>0</v>
      </c>
      <c r="K46" s="73"/>
      <c r="L46" s="81">
        <v>0</v>
      </c>
    </row>
    <row r="47" spans="1:12" ht="15.95" customHeight="1">
      <c r="A47" s="97" t="s">
        <v>205</v>
      </c>
      <c r="B47" s="97"/>
      <c r="C47" s="97"/>
      <c r="D47" s="205"/>
      <c r="E47" s="205"/>
      <c r="F47" s="135">
        <v>-1710000</v>
      </c>
      <c r="G47" s="73"/>
      <c r="H47" s="81">
        <v>-7580000</v>
      </c>
      <c r="I47" s="73"/>
      <c r="J47" s="135">
        <v>0</v>
      </c>
      <c r="K47" s="73"/>
      <c r="L47" s="81">
        <v>-372500</v>
      </c>
    </row>
    <row r="48" spans="1:12" ht="15.95" customHeight="1">
      <c r="A48" s="97" t="s">
        <v>206</v>
      </c>
      <c r="B48" s="97"/>
      <c r="C48" s="97"/>
      <c r="D48" s="205"/>
      <c r="E48" s="205"/>
      <c r="F48" s="135">
        <v>0</v>
      </c>
      <c r="G48" s="73"/>
      <c r="H48" s="81">
        <v>0</v>
      </c>
      <c r="I48" s="73"/>
      <c r="J48" s="135">
        <v>0</v>
      </c>
      <c r="K48" s="73"/>
      <c r="L48" s="81">
        <v>-50510000</v>
      </c>
    </row>
    <row r="49" spans="1:12" ht="15.95" customHeight="1">
      <c r="A49" s="97" t="s">
        <v>207</v>
      </c>
      <c r="B49" s="97"/>
      <c r="C49" s="97"/>
      <c r="D49" s="205"/>
      <c r="E49" s="205"/>
      <c r="F49" s="135">
        <v>0</v>
      </c>
      <c r="G49" s="73"/>
      <c r="H49" s="81">
        <v>-69960040</v>
      </c>
      <c r="I49" s="73"/>
      <c r="J49" s="135">
        <v>0</v>
      </c>
      <c r="K49" s="73"/>
      <c r="L49" s="81">
        <v>-69960040</v>
      </c>
    </row>
    <row r="50" spans="1:12" ht="15.95" customHeight="1">
      <c r="A50" s="97" t="s">
        <v>208</v>
      </c>
      <c r="B50" s="103"/>
      <c r="C50" s="103"/>
      <c r="D50" s="205">
        <v>18</v>
      </c>
      <c r="E50" s="97"/>
      <c r="F50" s="135">
        <v>0</v>
      </c>
      <c r="G50" s="73"/>
      <c r="H50" s="81">
        <v>-25000000</v>
      </c>
      <c r="I50" s="73"/>
      <c r="J50" s="135">
        <v>-47201000</v>
      </c>
      <c r="K50" s="73"/>
      <c r="L50" s="86">
        <v>-102356500</v>
      </c>
    </row>
    <row r="51" spans="1:12" ht="15.95" customHeight="1">
      <c r="A51" s="97" t="s">
        <v>209</v>
      </c>
      <c r="B51" s="103"/>
      <c r="C51" s="103"/>
      <c r="D51" s="205">
        <v>18</v>
      </c>
      <c r="E51" s="97"/>
      <c r="F51" s="135">
        <v>0</v>
      </c>
      <c r="G51" s="73"/>
      <c r="H51" s="81">
        <v>0</v>
      </c>
      <c r="I51" s="73"/>
      <c r="J51" s="135">
        <v>43823225</v>
      </c>
      <c r="K51" s="73"/>
      <c r="L51" s="81">
        <v>41491728</v>
      </c>
    </row>
    <row r="52" spans="1:12" ht="15.95" customHeight="1">
      <c r="A52" s="97" t="s">
        <v>210</v>
      </c>
      <c r="B52" s="97"/>
      <c r="C52" s="97"/>
      <c r="D52" s="205"/>
      <c r="E52" s="97"/>
      <c r="F52" s="139">
        <v>493337</v>
      </c>
      <c r="G52" s="73"/>
      <c r="H52" s="82">
        <v>861478</v>
      </c>
      <c r="I52" s="73"/>
      <c r="J52" s="139">
        <v>1906044</v>
      </c>
      <c r="K52" s="73"/>
      <c r="L52" s="82">
        <v>9420172</v>
      </c>
    </row>
    <row r="53" spans="1:12" ht="6" customHeight="1">
      <c r="A53" s="97"/>
      <c r="B53" s="97"/>
      <c r="C53" s="97"/>
      <c r="D53" s="205"/>
      <c r="E53" s="205"/>
      <c r="F53" s="148"/>
      <c r="G53" s="74"/>
      <c r="H53" s="93"/>
      <c r="I53" s="74"/>
      <c r="J53" s="144"/>
      <c r="K53" s="73"/>
      <c r="L53" s="86"/>
    </row>
    <row r="54" spans="1:12" ht="15.95" customHeight="1">
      <c r="A54" s="212" t="s">
        <v>211</v>
      </c>
      <c r="B54" s="97"/>
      <c r="C54" s="97"/>
      <c r="D54" s="205"/>
      <c r="E54" s="205"/>
      <c r="F54" s="139">
        <f>SUM(F43:F52)</f>
        <v>-147544982</v>
      </c>
      <c r="G54" s="74"/>
      <c r="H54" s="82">
        <f>SUM(H43:H52)</f>
        <v>-206449920</v>
      </c>
      <c r="I54" s="74"/>
      <c r="J54" s="139">
        <f>SUM(J43:J52)</f>
        <v>-147542042</v>
      </c>
      <c r="K54" s="77"/>
      <c r="L54" s="82">
        <f>SUM(L43:L52)</f>
        <v>-275955294</v>
      </c>
    </row>
    <row r="55" spans="1:12" ht="15.95" customHeight="1">
      <c r="A55" s="212"/>
      <c r="B55" s="97"/>
      <c r="C55" s="97"/>
      <c r="D55" s="205"/>
      <c r="E55" s="205"/>
      <c r="F55" s="77"/>
      <c r="G55" s="74"/>
      <c r="H55" s="77"/>
      <c r="I55" s="74"/>
      <c r="J55" s="77"/>
      <c r="K55" s="77"/>
      <c r="L55" s="77"/>
    </row>
    <row r="56" spans="1:12" s="193" customFormat="1" ht="15.95" customHeight="1">
      <c r="A56" s="212"/>
      <c r="B56" s="97"/>
      <c r="C56" s="97"/>
      <c r="D56" s="205"/>
      <c r="E56" s="205"/>
      <c r="F56" s="77"/>
      <c r="G56" s="74"/>
      <c r="H56" s="77"/>
      <c r="I56" s="74"/>
      <c r="J56" s="77"/>
      <c r="K56" s="77"/>
      <c r="L56" s="77"/>
    </row>
    <row r="57" spans="1:12" ht="11.25" customHeight="1">
      <c r="A57" s="212"/>
      <c r="B57" s="97"/>
      <c r="C57" s="97"/>
      <c r="D57" s="205"/>
      <c r="E57" s="205"/>
      <c r="F57" s="77"/>
      <c r="G57" s="74"/>
      <c r="H57" s="77"/>
      <c r="I57" s="74"/>
      <c r="J57" s="77"/>
      <c r="K57" s="77"/>
      <c r="L57" s="77"/>
    </row>
    <row r="58" spans="1:12" ht="15" customHeight="1">
      <c r="A58" s="221" t="s">
        <v>37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</row>
    <row r="59" spans="1:12" ht="11.25" customHeight="1">
      <c r="A59" s="205"/>
      <c r="B59" s="205"/>
      <c r="C59" s="205"/>
      <c r="D59" s="205"/>
      <c r="E59" s="205"/>
      <c r="F59" s="205"/>
      <c r="G59" s="205"/>
      <c r="H59" s="205"/>
      <c r="I59" s="205"/>
      <c r="J59" s="205"/>
      <c r="K59" s="205"/>
      <c r="L59" s="205"/>
    </row>
    <row r="60" spans="1:12" ht="22.15" customHeight="1">
      <c r="A60" s="254" t="str">
        <f>'EN 8'!A38</f>
        <v>The accompanying notes form part of this interim financial information.</v>
      </c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</row>
    <row r="61" spans="1:12" ht="16.5" customHeight="1">
      <c r="A61" s="103" t="s">
        <v>0</v>
      </c>
      <c r="B61" s="104"/>
      <c r="C61" s="104"/>
      <c r="D61" s="205"/>
      <c r="E61" s="205"/>
      <c r="F61" s="74"/>
      <c r="G61" s="74"/>
      <c r="H61" s="74"/>
      <c r="I61" s="74"/>
      <c r="J61" s="77"/>
      <c r="K61" s="77"/>
      <c r="L61" s="77"/>
    </row>
    <row r="62" spans="1:12" ht="16.5" customHeight="1">
      <c r="A62" s="104" t="s">
        <v>212</v>
      </c>
      <c r="B62" s="104"/>
      <c r="C62" s="104"/>
      <c r="D62" s="205"/>
      <c r="E62" s="205"/>
      <c r="F62" s="74"/>
      <c r="G62" s="74"/>
      <c r="H62" s="74"/>
      <c r="I62" s="74"/>
      <c r="J62" s="74"/>
      <c r="K62" s="74"/>
      <c r="L62" s="74"/>
    </row>
    <row r="63" spans="1:12" ht="16.5" customHeight="1">
      <c r="A63" s="253" t="str">
        <f>A3</f>
        <v>For the six-month period ended 30 June 2024</v>
      </c>
      <c r="B63" s="230"/>
      <c r="C63" s="230"/>
      <c r="D63" s="245"/>
      <c r="E63" s="245"/>
      <c r="F63" s="234"/>
      <c r="G63" s="234"/>
      <c r="H63" s="234"/>
      <c r="I63" s="234"/>
      <c r="J63" s="234"/>
      <c r="K63" s="234"/>
      <c r="L63" s="234"/>
    </row>
    <row r="64" spans="1:12" ht="16.5" customHeight="1">
      <c r="A64" s="104"/>
      <c r="B64" s="104"/>
      <c r="C64" s="104"/>
      <c r="D64" s="205"/>
      <c r="E64" s="205"/>
      <c r="F64" s="74"/>
      <c r="G64" s="74"/>
      <c r="H64" s="74"/>
      <c r="I64" s="74"/>
      <c r="J64" s="74"/>
      <c r="K64" s="74"/>
      <c r="L64" s="74"/>
    </row>
    <row r="65" spans="1:12" ht="16.5" customHeight="1">
      <c r="A65" s="104"/>
      <c r="B65" s="104"/>
      <c r="C65" s="104"/>
      <c r="D65" s="205"/>
      <c r="E65" s="205"/>
      <c r="F65" s="74"/>
      <c r="G65" s="74"/>
      <c r="H65" s="74"/>
      <c r="I65" s="74"/>
      <c r="J65" s="74"/>
      <c r="K65" s="74"/>
      <c r="L65" s="74"/>
    </row>
    <row r="66" spans="1:12" ht="16.5" customHeight="1">
      <c r="A66" s="104"/>
      <c r="B66" s="104"/>
      <c r="C66" s="104"/>
      <c r="D66" s="205"/>
      <c r="E66" s="205"/>
      <c r="F66" s="224" t="s">
        <v>88</v>
      </c>
      <c r="G66" s="222"/>
      <c r="H66" s="222"/>
      <c r="I66" s="208"/>
      <c r="J66" s="224" t="s">
        <v>89</v>
      </c>
      <c r="K66" s="222"/>
      <c r="L66" s="222"/>
    </row>
    <row r="67" spans="1:12" ht="16.5" customHeight="1">
      <c r="A67" s="104"/>
      <c r="B67" s="104"/>
      <c r="C67" s="104"/>
      <c r="D67" s="205"/>
      <c r="E67" s="205"/>
      <c r="F67" s="227" t="s">
        <v>5</v>
      </c>
      <c r="G67" s="247"/>
      <c r="H67" s="247"/>
      <c r="I67" s="74"/>
      <c r="J67" s="227" t="s">
        <v>5</v>
      </c>
      <c r="K67" s="247"/>
      <c r="L67" s="247"/>
    </row>
    <row r="68" spans="1:12" ht="16.5" customHeight="1">
      <c r="A68" s="104"/>
      <c r="B68" s="104"/>
      <c r="C68" s="104"/>
      <c r="D68" s="205"/>
      <c r="E68" s="205"/>
      <c r="F68" s="75" t="s">
        <v>8</v>
      </c>
      <c r="G68" s="92"/>
      <c r="H68" s="75" t="s">
        <v>8</v>
      </c>
      <c r="I68" s="77"/>
      <c r="J68" s="75" t="s">
        <v>8</v>
      </c>
      <c r="K68" s="92"/>
      <c r="L68" s="75" t="s">
        <v>8</v>
      </c>
    </row>
    <row r="69" spans="1:12" ht="16.5" customHeight="1">
      <c r="A69" s="97"/>
      <c r="B69" s="97"/>
      <c r="C69" s="97"/>
      <c r="D69" s="205"/>
      <c r="E69" s="73"/>
      <c r="F69" s="33" t="s">
        <v>10</v>
      </c>
      <c r="G69" s="33"/>
      <c r="H69" s="76" t="s">
        <v>11</v>
      </c>
      <c r="I69" s="110"/>
      <c r="J69" s="33" t="s">
        <v>10</v>
      </c>
      <c r="K69" s="33"/>
      <c r="L69" s="76" t="s">
        <v>11</v>
      </c>
    </row>
    <row r="70" spans="1:12" ht="16.5" customHeight="1">
      <c r="A70" s="97"/>
      <c r="B70" s="97"/>
      <c r="C70" s="97"/>
      <c r="D70" s="239" t="s">
        <v>12</v>
      </c>
      <c r="E70" s="97"/>
      <c r="F70" s="241" t="s">
        <v>13</v>
      </c>
      <c r="G70" s="92"/>
      <c r="H70" s="241" t="s">
        <v>13</v>
      </c>
      <c r="I70" s="73"/>
      <c r="J70" s="241" t="s">
        <v>13</v>
      </c>
      <c r="K70" s="92"/>
      <c r="L70" s="241" t="s">
        <v>13</v>
      </c>
    </row>
    <row r="71" spans="1:12" ht="16.5" customHeight="1">
      <c r="A71" s="130" t="s">
        <v>213</v>
      </c>
      <c r="B71" s="97"/>
      <c r="C71" s="97"/>
      <c r="D71" s="205"/>
      <c r="E71" s="205"/>
      <c r="F71" s="135"/>
      <c r="G71" s="74"/>
      <c r="H71" s="81"/>
      <c r="I71" s="74"/>
      <c r="J71" s="135"/>
      <c r="K71" s="77"/>
      <c r="L71" s="81"/>
    </row>
    <row r="72" spans="1:12" ht="16.5" customHeight="1">
      <c r="A72" s="188" t="s">
        <v>214</v>
      </c>
      <c r="B72" s="97"/>
      <c r="C72" s="97"/>
      <c r="D72" s="205"/>
      <c r="E72" s="205"/>
      <c r="F72" s="135">
        <v>4540</v>
      </c>
      <c r="G72" s="74"/>
      <c r="H72" s="81">
        <v>0</v>
      </c>
      <c r="I72" s="74"/>
      <c r="J72" s="135">
        <v>4540</v>
      </c>
      <c r="K72" s="77"/>
      <c r="L72" s="81">
        <v>0</v>
      </c>
    </row>
    <row r="73" spans="1:12" ht="16.5" customHeight="1">
      <c r="A73" s="125" t="s">
        <v>215</v>
      </c>
      <c r="B73" s="125"/>
      <c r="C73" s="125"/>
      <c r="D73" s="205"/>
      <c r="E73" s="205"/>
      <c r="F73" s="135">
        <v>66927000</v>
      </c>
      <c r="G73" s="74"/>
      <c r="H73" s="81">
        <v>2315863</v>
      </c>
      <c r="I73" s="74"/>
      <c r="J73" s="135">
        <v>11000000</v>
      </c>
      <c r="K73" s="74"/>
      <c r="L73" s="81">
        <v>0</v>
      </c>
    </row>
    <row r="74" spans="1:12" ht="16.5" customHeight="1">
      <c r="A74" s="125" t="s">
        <v>216</v>
      </c>
      <c r="B74" s="125"/>
      <c r="C74" s="125"/>
      <c r="D74" s="97"/>
      <c r="E74" s="97"/>
      <c r="F74" s="144"/>
      <c r="G74" s="73"/>
      <c r="H74" s="86"/>
      <c r="I74" s="73"/>
      <c r="J74" s="144"/>
      <c r="K74" s="73"/>
      <c r="L74" s="86"/>
    </row>
    <row r="75" spans="1:12" ht="16.5" customHeight="1">
      <c r="A75" s="125"/>
      <c r="B75" s="125" t="s">
        <v>55</v>
      </c>
      <c r="C75" s="125"/>
      <c r="D75" s="205"/>
      <c r="E75" s="205"/>
      <c r="F75" s="144">
        <v>-43000000</v>
      </c>
      <c r="G75" s="73"/>
      <c r="H75" s="81">
        <v>0</v>
      </c>
      <c r="I75" s="73"/>
      <c r="J75" s="144">
        <v>0</v>
      </c>
      <c r="K75" s="73"/>
      <c r="L75" s="81">
        <v>0</v>
      </c>
    </row>
    <row r="76" spans="1:12" ht="16.5" customHeight="1">
      <c r="A76" s="125" t="s">
        <v>217</v>
      </c>
      <c r="B76" s="125"/>
      <c r="C76" s="125"/>
      <c r="D76" s="205">
        <v>11</v>
      </c>
      <c r="E76" s="205"/>
      <c r="F76" s="135">
        <v>50304626</v>
      </c>
      <c r="G76" s="73"/>
      <c r="H76" s="81">
        <v>0</v>
      </c>
      <c r="I76" s="73"/>
      <c r="J76" s="144">
        <v>50000000</v>
      </c>
      <c r="K76" s="73"/>
      <c r="L76" s="81">
        <v>0</v>
      </c>
    </row>
    <row r="77" spans="1:12" ht="16.5" customHeight="1">
      <c r="A77" s="131" t="s">
        <v>218</v>
      </c>
      <c r="B77" s="125"/>
      <c r="C77" s="125"/>
      <c r="D77" s="205"/>
      <c r="E77" s="205"/>
      <c r="F77" s="135"/>
      <c r="G77" s="73"/>
      <c r="H77" s="81"/>
      <c r="I77" s="73"/>
      <c r="J77" s="144"/>
      <c r="K77" s="73"/>
      <c r="L77" s="86"/>
    </row>
    <row r="78" spans="1:12" ht="16.5" customHeight="1">
      <c r="A78" s="131"/>
      <c r="B78" s="125" t="s">
        <v>55</v>
      </c>
      <c r="C78" s="125"/>
      <c r="D78" s="153">
        <v>11.1</v>
      </c>
      <c r="E78" s="205"/>
      <c r="F78" s="135">
        <v>-8095055</v>
      </c>
      <c r="G78" s="74"/>
      <c r="H78" s="81">
        <v>-7561831</v>
      </c>
      <c r="I78" s="74"/>
      <c r="J78" s="144">
        <v>-6956397</v>
      </c>
      <c r="K78" s="74"/>
      <c r="L78" s="81">
        <v>-6638049</v>
      </c>
    </row>
    <row r="79" spans="1:12" ht="16.5" customHeight="1">
      <c r="A79" s="131" t="s">
        <v>219</v>
      </c>
      <c r="B79" s="125"/>
      <c r="C79" s="125"/>
      <c r="D79" s="205"/>
      <c r="E79" s="97"/>
      <c r="F79" s="150"/>
      <c r="G79" s="97"/>
      <c r="H79" s="95"/>
      <c r="I79" s="97"/>
      <c r="J79" s="150"/>
      <c r="K79" s="97"/>
      <c r="L79" s="95"/>
    </row>
    <row r="80" spans="1:12" ht="16.5" customHeight="1">
      <c r="A80" s="97"/>
      <c r="B80" s="125" t="s">
        <v>220</v>
      </c>
      <c r="C80" s="125"/>
      <c r="D80" s="205">
        <v>11</v>
      </c>
      <c r="E80" s="97"/>
      <c r="F80" s="135">
        <v>-2760488</v>
      </c>
      <c r="G80" s="73"/>
      <c r="H80" s="81">
        <v>0</v>
      </c>
      <c r="I80" s="73"/>
      <c r="J80" s="135">
        <v>-2760488</v>
      </c>
      <c r="K80" s="73"/>
      <c r="L80" s="81">
        <v>0</v>
      </c>
    </row>
    <row r="81" spans="1:12" ht="16.5" customHeight="1">
      <c r="A81" s="97" t="s">
        <v>221</v>
      </c>
      <c r="B81" s="125"/>
      <c r="C81" s="125"/>
      <c r="D81" s="205">
        <v>11</v>
      </c>
      <c r="E81" s="97"/>
      <c r="F81" s="135">
        <v>-100097217</v>
      </c>
      <c r="G81" s="73"/>
      <c r="H81" s="81">
        <v>0</v>
      </c>
      <c r="I81" s="73"/>
      <c r="J81" s="135">
        <v>-100097217</v>
      </c>
      <c r="K81" s="73"/>
      <c r="L81" s="81">
        <v>0</v>
      </c>
    </row>
    <row r="82" spans="1:12" ht="16.5" customHeight="1">
      <c r="A82" s="97" t="s">
        <v>222</v>
      </c>
      <c r="B82" s="125"/>
      <c r="C82" s="125"/>
      <c r="D82" s="205">
        <v>12</v>
      </c>
      <c r="E82" s="97"/>
      <c r="F82" s="135">
        <v>-8061502</v>
      </c>
      <c r="G82" s="73"/>
      <c r="H82" s="81">
        <v>-8291545</v>
      </c>
      <c r="I82" s="73"/>
      <c r="J82" s="135">
        <v>-7428628</v>
      </c>
      <c r="K82" s="73"/>
      <c r="L82" s="81">
        <v>-8291545</v>
      </c>
    </row>
    <row r="83" spans="1:12" ht="16.5" customHeight="1">
      <c r="A83" s="97" t="s">
        <v>152</v>
      </c>
      <c r="B83" s="125"/>
      <c r="C83" s="125"/>
      <c r="D83" s="205"/>
      <c r="E83" s="97"/>
      <c r="F83" s="135">
        <v>0</v>
      </c>
      <c r="G83" s="73"/>
      <c r="H83" s="81">
        <v>105733360</v>
      </c>
      <c r="I83" s="73"/>
      <c r="J83" s="135">
        <v>0</v>
      </c>
      <c r="K83" s="73"/>
      <c r="L83" s="81">
        <v>105733360</v>
      </c>
    </row>
    <row r="84" spans="1:12" ht="16.5" customHeight="1">
      <c r="A84" s="97" t="s">
        <v>153</v>
      </c>
      <c r="B84" s="125"/>
      <c r="C84" s="125"/>
      <c r="D84" s="205"/>
      <c r="E84" s="97"/>
      <c r="F84" s="139">
        <v>0</v>
      </c>
      <c r="G84" s="73"/>
      <c r="H84" s="82">
        <v>-38028414</v>
      </c>
      <c r="I84" s="73"/>
      <c r="J84" s="139">
        <v>0</v>
      </c>
      <c r="K84" s="73"/>
      <c r="L84" s="82">
        <v>-38028414</v>
      </c>
    </row>
    <row r="85" spans="1:12" ht="16.5" customHeight="1">
      <c r="A85" s="212"/>
      <c r="B85" s="132"/>
      <c r="C85" s="132"/>
      <c r="D85" s="205"/>
      <c r="E85" s="205"/>
      <c r="F85" s="148"/>
      <c r="G85" s="74"/>
      <c r="H85" s="93"/>
      <c r="I85" s="74"/>
      <c r="J85" s="148"/>
      <c r="K85" s="74"/>
      <c r="L85" s="81"/>
    </row>
    <row r="86" spans="1:12" ht="16.5" customHeight="1">
      <c r="A86" s="125" t="s">
        <v>223</v>
      </c>
      <c r="B86" s="212"/>
      <c r="C86" s="212"/>
      <c r="D86" s="205"/>
      <c r="E86" s="205"/>
      <c r="F86" s="139">
        <f>SUM(F72:F85)</f>
        <v>-44778096</v>
      </c>
      <c r="G86" s="74"/>
      <c r="H86" s="82">
        <f>SUM(H72:H85)</f>
        <v>54167433</v>
      </c>
      <c r="I86" s="74"/>
      <c r="J86" s="139">
        <f>SUM(J72:J85)</f>
        <v>-56238190</v>
      </c>
      <c r="K86" s="74"/>
      <c r="L86" s="82">
        <f>SUM(L72:L85)</f>
        <v>52775352</v>
      </c>
    </row>
    <row r="87" spans="1:12" ht="16.5" customHeight="1">
      <c r="A87" s="104"/>
      <c r="B87" s="104"/>
      <c r="C87" s="104"/>
      <c r="D87" s="205"/>
      <c r="E87" s="205"/>
      <c r="F87" s="148"/>
      <c r="G87" s="74"/>
      <c r="H87" s="93"/>
      <c r="I87" s="74"/>
      <c r="J87" s="148"/>
      <c r="K87" s="74"/>
      <c r="L87" s="81"/>
    </row>
    <row r="88" spans="1:12" ht="16.5" customHeight="1">
      <c r="A88" s="133" t="s">
        <v>224</v>
      </c>
      <c r="B88" s="104"/>
      <c r="C88" s="104"/>
      <c r="D88" s="205"/>
      <c r="E88" s="205"/>
      <c r="F88" s="135">
        <f>F40+F54+F86</f>
        <v>-147895621.90000001</v>
      </c>
      <c r="G88" s="73"/>
      <c r="H88" s="81">
        <f>H40+H54+H86</f>
        <v>-311879652</v>
      </c>
      <c r="I88" s="73"/>
      <c r="J88" s="135">
        <f>J40+J54+J86</f>
        <v>-148173071.90000001</v>
      </c>
      <c r="K88" s="73"/>
      <c r="L88" s="81">
        <f>L40+L54+L86</f>
        <v>-334342305</v>
      </c>
    </row>
    <row r="89" spans="1:12" ht="16.5" customHeight="1">
      <c r="A89" s="127" t="s">
        <v>225</v>
      </c>
      <c r="B89" s="104"/>
      <c r="C89" s="104"/>
      <c r="D89" s="205"/>
      <c r="E89" s="205"/>
      <c r="F89" s="139">
        <v>222531473</v>
      </c>
      <c r="G89" s="73"/>
      <c r="H89" s="82">
        <v>550568129</v>
      </c>
      <c r="I89" s="73"/>
      <c r="J89" s="139">
        <v>203838409</v>
      </c>
      <c r="K89" s="73"/>
      <c r="L89" s="82">
        <v>544186255</v>
      </c>
    </row>
    <row r="90" spans="1:12" ht="16.5" customHeight="1">
      <c r="A90" s="125"/>
      <c r="B90" s="104"/>
      <c r="C90" s="104"/>
      <c r="D90" s="205"/>
      <c r="E90" s="205"/>
      <c r="F90" s="135"/>
      <c r="G90" s="73"/>
      <c r="H90" s="81"/>
      <c r="I90" s="73"/>
      <c r="J90" s="135"/>
      <c r="K90" s="73"/>
      <c r="L90" s="81"/>
    </row>
    <row r="91" spans="1:12" ht="16.5" customHeight="1" thickBot="1">
      <c r="A91" s="133" t="s">
        <v>226</v>
      </c>
      <c r="B91" s="104"/>
      <c r="C91" s="104"/>
      <c r="D91" s="205"/>
      <c r="E91" s="205"/>
      <c r="F91" s="143">
        <f>SUM(F88:F90)</f>
        <v>74635851.099999994</v>
      </c>
      <c r="G91" s="73"/>
      <c r="H91" s="85">
        <f>SUM(H88:H90)</f>
        <v>238688477</v>
      </c>
      <c r="I91" s="73"/>
      <c r="J91" s="143">
        <f>SUM(J88:J90)</f>
        <v>55665337.099999994</v>
      </c>
      <c r="K91" s="73"/>
      <c r="L91" s="85">
        <f>SUM(L88:L90)</f>
        <v>209843950</v>
      </c>
    </row>
    <row r="92" spans="1:12" ht="16.5" customHeight="1" thickTop="1">
      <c r="A92" s="104"/>
      <c r="B92" s="104"/>
      <c r="C92" s="104"/>
      <c r="D92" s="205"/>
      <c r="E92" s="205"/>
      <c r="F92" s="135"/>
      <c r="G92" s="77"/>
      <c r="H92" s="81"/>
      <c r="I92" s="77"/>
      <c r="J92" s="135"/>
      <c r="K92" s="77"/>
      <c r="L92" s="81"/>
    </row>
    <row r="93" spans="1:12" ht="16.5" customHeight="1">
      <c r="A93" s="134" t="s">
        <v>16</v>
      </c>
      <c r="B93" s="104"/>
      <c r="C93" s="104"/>
      <c r="D93" s="205"/>
      <c r="E93" s="205"/>
      <c r="F93" s="148"/>
      <c r="G93" s="74"/>
      <c r="H93" s="93"/>
      <c r="I93" s="74"/>
      <c r="J93" s="148"/>
      <c r="K93" s="74"/>
      <c r="L93" s="81"/>
    </row>
    <row r="94" spans="1:12" ht="16.5" customHeight="1">
      <c r="A94" s="125" t="s">
        <v>16</v>
      </c>
      <c r="B94" s="212"/>
      <c r="C94" s="212"/>
      <c r="D94" s="205"/>
      <c r="E94" s="205"/>
      <c r="F94" s="135">
        <v>90431008</v>
      </c>
      <c r="G94" s="77"/>
      <c r="H94" s="81">
        <v>238688477</v>
      </c>
      <c r="I94" s="77"/>
      <c r="J94" s="135">
        <v>68832750</v>
      </c>
      <c r="K94" s="77"/>
      <c r="L94" s="81">
        <v>209843950</v>
      </c>
    </row>
    <row r="95" spans="1:12" ht="16.5" customHeight="1">
      <c r="A95" s="125" t="s">
        <v>227</v>
      </c>
      <c r="B95" s="97"/>
      <c r="C95" s="104"/>
      <c r="D95" s="205"/>
      <c r="E95" s="205"/>
      <c r="F95" s="139">
        <v>-15795157</v>
      </c>
      <c r="G95" s="77"/>
      <c r="H95" s="82">
        <v>0</v>
      </c>
      <c r="I95" s="77"/>
      <c r="J95" s="139">
        <v>-13167413</v>
      </c>
      <c r="K95" s="77"/>
      <c r="L95" s="82">
        <v>0</v>
      </c>
    </row>
    <row r="96" spans="1:12" ht="16.5" customHeight="1">
      <c r="A96" s="125"/>
      <c r="B96" s="97"/>
      <c r="C96" s="104"/>
      <c r="D96" s="205"/>
      <c r="E96" s="205"/>
      <c r="F96" s="135"/>
      <c r="G96" s="77"/>
      <c r="H96" s="81"/>
      <c r="I96" s="77"/>
      <c r="J96" s="135"/>
      <c r="K96" s="77"/>
      <c r="L96" s="81"/>
    </row>
    <row r="97" spans="1:12" ht="16.5" customHeight="1" thickBot="1">
      <c r="A97" s="104"/>
      <c r="B97" s="104"/>
      <c r="C97" s="104"/>
      <c r="D97" s="205"/>
      <c r="E97" s="205"/>
      <c r="F97" s="143">
        <f>SUM(F94:F96)</f>
        <v>74635851</v>
      </c>
      <c r="G97" s="77"/>
      <c r="H97" s="85">
        <f>SUM(H94:H96)</f>
        <v>238688477</v>
      </c>
      <c r="I97" s="77"/>
      <c r="J97" s="143">
        <f>SUM(J94:J96)</f>
        <v>55665337</v>
      </c>
      <c r="K97" s="77"/>
      <c r="L97" s="85">
        <f>SUM(L94:L96)</f>
        <v>209843950</v>
      </c>
    </row>
    <row r="98" spans="1:12" ht="16.5" customHeight="1" thickTop="1">
      <c r="A98" s="104"/>
      <c r="B98" s="104"/>
      <c r="C98" s="104"/>
      <c r="D98" s="205"/>
      <c r="E98" s="205"/>
      <c r="F98" s="135"/>
      <c r="G98" s="77"/>
      <c r="H98" s="81"/>
      <c r="I98" s="77"/>
      <c r="J98" s="135"/>
      <c r="K98" s="77"/>
      <c r="L98" s="81"/>
    </row>
    <row r="99" spans="1:12" ht="16.5" customHeight="1">
      <c r="A99" s="104"/>
      <c r="B99" s="104"/>
      <c r="C99" s="104"/>
      <c r="D99" s="205"/>
      <c r="E99" s="205"/>
      <c r="F99" s="151"/>
      <c r="G99" s="123"/>
      <c r="H99" s="96"/>
      <c r="I99" s="123"/>
      <c r="J99" s="151"/>
      <c r="K99" s="123"/>
      <c r="L99" s="96"/>
    </row>
    <row r="100" spans="1:12" ht="16.5" customHeight="1">
      <c r="A100" s="134" t="s">
        <v>228</v>
      </c>
      <c r="B100" s="104"/>
      <c r="C100" s="104"/>
      <c r="D100" s="205"/>
      <c r="E100" s="205"/>
      <c r="F100" s="148"/>
      <c r="G100" s="74"/>
      <c r="H100" s="93"/>
      <c r="I100" s="74"/>
      <c r="J100" s="148"/>
      <c r="K100" s="74"/>
      <c r="L100" s="81"/>
    </row>
    <row r="101" spans="1:12" ht="16.5" customHeight="1">
      <c r="A101" s="134"/>
      <c r="B101" s="104"/>
      <c r="C101" s="104"/>
      <c r="D101" s="205"/>
      <c r="E101" s="205"/>
      <c r="F101" s="148"/>
      <c r="G101" s="74"/>
      <c r="H101" s="93"/>
      <c r="I101" s="74"/>
      <c r="J101" s="148"/>
      <c r="K101" s="74"/>
      <c r="L101" s="81"/>
    </row>
    <row r="102" spans="1:12" ht="16.5" customHeight="1">
      <c r="A102" s="125" t="s">
        <v>229</v>
      </c>
      <c r="B102" s="212"/>
      <c r="C102" s="212"/>
      <c r="D102" s="205"/>
      <c r="E102" s="205"/>
      <c r="F102" s="135">
        <v>24442268</v>
      </c>
      <c r="G102" s="77"/>
      <c r="H102" s="81">
        <v>8550667</v>
      </c>
      <c r="I102" s="77"/>
      <c r="J102" s="135">
        <v>24442268</v>
      </c>
      <c r="K102" s="77"/>
      <c r="L102" s="81">
        <v>6742566</v>
      </c>
    </row>
    <row r="103" spans="1:12" ht="16.5" customHeight="1">
      <c r="A103" s="125" t="s">
        <v>230</v>
      </c>
      <c r="B103" s="212"/>
      <c r="C103" s="212"/>
      <c r="D103" s="205"/>
      <c r="E103" s="205"/>
      <c r="F103" s="135">
        <v>400180</v>
      </c>
      <c r="G103" s="77"/>
      <c r="H103" s="81">
        <v>2463471</v>
      </c>
      <c r="I103" s="77"/>
      <c r="J103" s="135">
        <v>400180</v>
      </c>
      <c r="K103" s="77"/>
      <c r="L103" s="81">
        <v>2463471</v>
      </c>
    </row>
    <row r="104" spans="1:12" ht="16.5" customHeight="1">
      <c r="A104" s="125" t="s">
        <v>231</v>
      </c>
      <c r="B104" s="104"/>
      <c r="C104" s="104"/>
      <c r="D104" s="205"/>
      <c r="E104" s="205"/>
      <c r="F104" s="135"/>
      <c r="G104" s="77"/>
      <c r="H104" s="206"/>
      <c r="I104" s="77"/>
      <c r="J104" s="135"/>
      <c r="K104" s="77"/>
      <c r="L104" s="206"/>
    </row>
    <row r="105" spans="1:12" ht="16.5" customHeight="1">
      <c r="A105" s="125"/>
      <c r="B105" s="212" t="s">
        <v>232</v>
      </c>
      <c r="C105" s="104"/>
      <c r="D105" s="205"/>
      <c r="E105" s="205"/>
      <c r="F105" s="135">
        <v>370400</v>
      </c>
      <c r="G105" s="77"/>
      <c r="H105" s="81">
        <v>25040000</v>
      </c>
      <c r="I105" s="77"/>
      <c r="J105" s="135">
        <v>370400</v>
      </c>
      <c r="K105" s="77"/>
      <c r="L105" s="81">
        <v>25040000</v>
      </c>
    </row>
    <row r="106" spans="1:12" ht="16.5" customHeight="1">
      <c r="A106" s="125"/>
      <c r="B106" s="104"/>
      <c r="C106" s="104"/>
      <c r="D106" s="205"/>
      <c r="E106" s="205"/>
      <c r="F106" s="97"/>
      <c r="G106" s="77"/>
      <c r="H106" s="97"/>
      <c r="I106" s="77"/>
      <c r="J106" s="77"/>
      <c r="K106" s="77"/>
      <c r="L106" s="77"/>
    </row>
    <row r="107" spans="1:12" ht="20.25" customHeight="1">
      <c r="A107" s="125"/>
      <c r="B107" s="104"/>
      <c r="C107" s="104"/>
      <c r="D107" s="205"/>
      <c r="E107" s="205"/>
      <c r="F107" s="97"/>
      <c r="G107" s="77"/>
      <c r="H107" s="97"/>
      <c r="I107" s="77"/>
      <c r="J107" s="77"/>
      <c r="K107" s="77"/>
      <c r="L107" s="77"/>
    </row>
    <row r="108" spans="1:12" s="193" customFormat="1" ht="21" customHeight="1">
      <c r="A108" s="125"/>
      <c r="B108" s="104"/>
      <c r="C108" s="104"/>
      <c r="D108" s="205"/>
      <c r="E108" s="205"/>
      <c r="F108" s="97"/>
      <c r="G108" s="77"/>
      <c r="H108" s="97"/>
      <c r="I108" s="77"/>
      <c r="J108" s="77"/>
      <c r="K108" s="77"/>
      <c r="L108" s="77"/>
    </row>
    <row r="109" spans="1:12" ht="16.5" customHeight="1">
      <c r="A109" s="125"/>
      <c r="B109" s="104"/>
      <c r="C109" s="104"/>
      <c r="D109" s="205"/>
      <c r="E109" s="205"/>
      <c r="F109" s="97"/>
      <c r="G109" s="77"/>
      <c r="H109" s="97"/>
      <c r="I109" s="77"/>
      <c r="J109" s="77"/>
      <c r="K109" s="77"/>
      <c r="L109" s="77"/>
    </row>
    <row r="110" spans="1:12" ht="16.5" customHeight="1">
      <c r="A110" s="221" t="s">
        <v>37</v>
      </c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</row>
    <row r="111" spans="1:12" ht="16.5" customHeight="1">
      <c r="A111" s="205"/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</row>
    <row r="112" spans="1:12" ht="16.5" customHeight="1">
      <c r="A112" s="20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</row>
    <row r="113" spans="1:12" ht="14.25" customHeight="1">
      <c r="A113" s="205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</row>
    <row r="114" spans="1:12" ht="21.95" customHeight="1">
      <c r="A114" s="251" t="str">
        <f>A60</f>
        <v>The accompanying notes form part of this interim financial information.</v>
      </c>
      <c r="B114" s="247"/>
      <c r="C114" s="247"/>
      <c r="D114" s="247"/>
      <c r="E114" s="247"/>
      <c r="F114" s="247"/>
      <c r="G114" s="247"/>
      <c r="H114" s="247"/>
      <c r="I114" s="247"/>
      <c r="J114" s="247"/>
      <c r="K114" s="247"/>
      <c r="L114" s="247"/>
    </row>
  </sheetData>
  <mergeCells count="13">
    <mergeCell ref="A114:L114"/>
    <mergeCell ref="F6:H6"/>
    <mergeCell ref="J6:L6"/>
    <mergeCell ref="F7:H7"/>
    <mergeCell ref="J7:L7"/>
    <mergeCell ref="A39:B39"/>
    <mergeCell ref="A58:L58"/>
    <mergeCell ref="A60:L60"/>
    <mergeCell ref="F66:H66"/>
    <mergeCell ref="J66:L66"/>
    <mergeCell ref="F67:H67"/>
    <mergeCell ref="J67:L67"/>
    <mergeCell ref="A110:L110"/>
  </mergeCells>
  <pageMargins left="0.8" right="0.5" top="0.5" bottom="0.6" header="0.49" footer="0.4"/>
  <pageSetup paperSize="9" scale="90" firstPageNumber="9" orientation="portrait" useFirstPageNumber="1" horizontalDpi="1200" verticalDpi="1200" r:id="rId1"/>
  <headerFooter>
    <oddFooter>&amp;R&amp;"Arial,Regular"&amp;9&amp;P</oddFooter>
  </headerFooter>
  <rowBreaks count="1" manualBreakCount="1">
    <brk id="6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Kodchawan Srikaewpraphan (TH)</cp:lastModifiedBy>
  <cp:revision/>
  <dcterms:created xsi:type="dcterms:W3CDTF">2001-09-26T02:59:25Z</dcterms:created>
  <dcterms:modified xsi:type="dcterms:W3CDTF">2025-06-25T08:46:54Z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