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1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cketngam001\Desktop\PROEN Q1'23\FS\FS 10.05.23 17.00\"/>
    </mc:Choice>
  </mc:AlternateContent>
  <xr:revisionPtr revIDLastSave="0" documentId="8_{D17495FF-B960-42F7-B453-807293CF6009}" xr6:coauthVersionLast="47" xr6:coauthVersionMax="47" xr10:uidLastSave="{00000000-0000-0000-0000-000000000000}"/>
  <bookViews>
    <workbookView xWindow="-108" yWindow="-108" windowWidth="23256" windowHeight="12576" tabRatio="677" firstSheet="4" activeTab="4" xr2:uid="{00000000-000D-0000-FFFF-FFFF00000000}"/>
  </bookViews>
  <sheets>
    <sheet name="EN 2-4" sheetId="8" r:id="rId1"/>
    <sheet name="EN 5 (3M)" sheetId="22" r:id="rId2"/>
    <sheet name="EN 6Conso" sheetId="23" r:id="rId3"/>
    <sheet name="EN 7" sheetId="24" r:id="rId4"/>
    <sheet name="EN 8-9" sheetId="2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123Graph_D" localSheetId="0" hidden="1">[1]A!#REF!</definedName>
    <definedName name="__123Graph_D" localSheetId="1" hidden="1">[2]A!#REF!</definedName>
    <definedName name="__123Graph_D" hidden="1">[1]A!#REF!</definedName>
    <definedName name="__f2" hidden="1">{#N/A,#N/A,FALSE,"COVER1.XLS ";#N/A,#N/A,FALSE,"RACT1.XLS";#N/A,#N/A,FALSE,"RACT2.XLS";#N/A,#N/A,FALSE,"ECCMP";#N/A,#N/A,FALSE,"WELDER.XLS"}</definedName>
    <definedName name="__IntlFixup" hidden="1">TRUE</definedName>
    <definedName name="__kvs1" hidden="1">{#N/A,#N/A,FALSE,"COVER1.XLS ";#N/A,#N/A,FALSE,"RACT1.XLS";#N/A,#N/A,FALSE,"RACT2.XLS";#N/A,#N/A,FALSE,"ECCMP";#N/A,#N/A,FALSE,"WELDER.XLS"}</definedName>
    <definedName name="__kvs2" hidden="1">{#N/A,#N/A,FALSE,"COVER1.XLS ";#N/A,#N/A,FALSE,"RACT1.XLS";#N/A,#N/A,FALSE,"RACT2.XLS";#N/A,#N/A,FALSE,"ECCMP";#N/A,#N/A,FALSE,"WELDER.XLS"}</definedName>
    <definedName name="__KVS3" hidden="1">{#N/A,#N/A,FALSE,"COVER1.XLS ";#N/A,#N/A,FALSE,"RACT1.XLS";#N/A,#N/A,FALSE,"RACT2.XLS";#N/A,#N/A,FALSE,"ECCMP";#N/A,#N/A,FALSE,"WELDER.XLS"}</definedName>
    <definedName name="__kvs5" hidden="1">{#N/A,#N/A,FALSE,"COVER.XLS";#N/A,#N/A,FALSE,"RACT1.XLS";#N/A,#N/A,FALSE,"RACT2.XLS";#N/A,#N/A,FALSE,"ECCMP";#N/A,#N/A,FALSE,"WELDER.XLS"}</definedName>
    <definedName name="__kvs8" hidden="1">{#N/A,#N/A,FALSE,"COVER1.XLS ";#N/A,#N/A,FALSE,"RACT1.XLS";#N/A,#N/A,FALSE,"RACT2.XLS";#N/A,#N/A,FALSE,"ECCMP";#N/A,#N/A,FALSE,"WELDER.XLS"}</definedName>
    <definedName name="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MB2" hidden="1">{#N/A,#N/A,FALSE,"COVER.XLS";#N/A,#N/A,FALSE,"RACT1.XLS";#N/A,#N/A,FALSE,"RACT2.XLS";#N/A,#N/A,FALSE,"ECCMP";#N/A,#N/A,FALSE,"WELDER.XLS"}</definedName>
    <definedName name="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1_0_0Cwvu.GREY_A" hidden="1">[3]TargIS!#REF!</definedName>
    <definedName name="_11_0_0Cwvu.GREY_A" hidden="1">[4]TargIS!#REF!</definedName>
    <definedName name="_12_0_0Cwvu.GREY_A" hidden="1">[5]TargIS!#REF!</definedName>
    <definedName name="_16_0_0Cwvu.GREY_A" hidden="1">[4]TargIS!#REF!</definedName>
    <definedName name="_1Table2_" hidden="1">[6]BEV!#REF!</definedName>
    <definedName name="_2_0_Table2_" hidden="1">[6]BEV!#REF!</definedName>
    <definedName name="_3S" hidden="1">[7]FINANCIALS!#REF!</definedName>
    <definedName name="_4Table2_" hidden="1">[6]BEV!#REF!</definedName>
    <definedName name="_5Table2_" hidden="1">[6]BEV!#REF!</definedName>
    <definedName name="_6_0_S" hidden="1">[7]FINANCIALS!#REF!</definedName>
    <definedName name="_7_0_Table2_" hidden="1">[6]BEV!#REF!</definedName>
    <definedName name="_8_0_Table2_" hidden="1">[6]BEV!#REF!</definedName>
    <definedName name="_Dist_Values" hidden="1">#REF!</definedName>
    <definedName name="_f2" hidden="1">{#N/A,#N/A,FALSE,"COVER1.XLS ";#N/A,#N/A,FALSE,"RACT1.XLS";#N/A,#N/A,FALSE,"RACT2.XLS";#N/A,#N/A,FALSE,"ECCMP";#N/A,#N/A,FALSE,"WELDER.XLS"}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KO2" hidden="1">#REF!</definedName>
    <definedName name="_kvs1" hidden="1">{#N/A,#N/A,FALSE,"COVER1.XLS ";#N/A,#N/A,FALSE,"RACT1.XLS";#N/A,#N/A,FALSE,"RACT2.XLS";#N/A,#N/A,FALSE,"ECCMP";#N/A,#N/A,FALSE,"WELDER.XLS"}</definedName>
    <definedName name="_kvs2" hidden="1">{#N/A,#N/A,FALSE,"COVER1.XLS ";#N/A,#N/A,FALSE,"RACT1.XLS";#N/A,#N/A,FALSE,"RACT2.XLS";#N/A,#N/A,FALSE,"ECCMP";#N/A,#N/A,FALSE,"WELDER.XLS"}</definedName>
    <definedName name="_KVS3" hidden="1">{#N/A,#N/A,FALSE,"COVER1.XLS ";#N/A,#N/A,FALSE,"RACT1.XLS";#N/A,#N/A,FALSE,"RACT2.XLS";#N/A,#N/A,FALSE,"ECCMP";#N/A,#N/A,FALSE,"WELDER.XLS"}</definedName>
    <definedName name="_kvs5" hidden="1">{#N/A,#N/A,FALSE,"COVER.XLS";#N/A,#N/A,FALSE,"RACT1.XLS";#N/A,#N/A,FALSE,"RACT2.XLS";#N/A,#N/A,FALSE,"ECCMP";#N/A,#N/A,FALSE,"WELDER.XLS"}</definedName>
    <definedName name="_kvs8" hidden="1">{#N/A,#N/A,FALSE,"COVER1.XLS ";#N/A,#N/A,FALSE,"RACT1.XLS";#N/A,#N/A,FALSE,"RACT2.XLS";#N/A,#N/A,FALSE,"ECCMP";#N/A,#N/A,FALSE,"WELDER.XLS"}</definedName>
    <definedName name="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MB2" hidden="1">{#N/A,#N/A,FALSE,"COVER.XLS";#N/A,#N/A,FALSE,"RACT1.XLS";#N/A,#N/A,FALSE,"RACT2.XLS";#N/A,#N/A,FALSE,"ECCMP";#N/A,#N/A,FALSE,"WELDER.XLS"}</definedName>
    <definedName name="_Order1" hidden="1">255</definedName>
    <definedName name="_Order2" hidden="1">0</definedName>
    <definedName name="_Parse_In" hidden="1">#REF!</definedName>
    <definedName name="_Parse_Out" hidden="1">[8]total!#REF!</definedName>
    <definedName name="_Sort" hidden="1">#REF!</definedName>
    <definedName name="_Table1_In1" hidden="1">[9]TargDCF!#REF!</definedName>
    <definedName name="_Table1_Out" hidden="1">[9]TargDCF!#REF!</definedName>
    <definedName name="_Table2_In1" hidden="1">[9]TargDCF!#REF!</definedName>
    <definedName name="_Table2_In2" hidden="1">#REF!</definedName>
    <definedName name="_Table2_Out" hidden="1">#REF!</definedName>
    <definedName name="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aaaaa" hidden="1">#REF!</definedName>
    <definedName name="aaaaaaa" hidden="1">#REF!</definedName>
    <definedName name="aaaaaaaaaaaaaaaaaaaaaaaaaaaaaaaaaaaa" hidden="1">{#N/A,#N/A,FALSE,"COVER.XLS";#N/A,#N/A,FALSE,"RACT1.XLS";#N/A,#N/A,FALSE,"RACT2.XLS";#N/A,#N/A,FALSE,"ECCMP";#N/A,#N/A,FALSE,"WELDER.XLS"}</definedName>
    <definedName name="adg" hidden="1">[4]TargIS!#REF!</definedName>
    <definedName name="aefr" hidden="1">{#N/A,#N/A,FALSE,"COVER1.XLS ";#N/A,#N/A,FALSE,"RACT1.XLS";#N/A,#N/A,FALSE,"RACT2.XLS";#N/A,#N/A,FALSE,"ECCMP";#N/A,#N/A,FALSE,"WELDER.XLS"}</definedName>
    <definedName name="a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jk" hidden="1">{#N/A,#N/A,FALSE,"COVER1.XLS ";#N/A,#N/A,FALSE,"RACT1.XLS";#N/A,#N/A,FALSE,"RACT2.XLS";#N/A,#N/A,FALSE,"ECCMP";#N/A,#N/A,FALSE,"WELDER.XLS"}</definedName>
    <definedName name="ake" hidden="1">#REF!</definedName>
    <definedName name="arfed" hidden="1">{#N/A,#N/A,FALSE,"COVER1.XLS ";#N/A,#N/A,FALSE,"RACT1.XLS";#N/A,#N/A,FALSE,"RACT2.XLS";#N/A,#N/A,FALSE,"ECCMP";#N/A,#N/A,FALSE,"WELDER.XLS"}</definedName>
    <definedName name="AS2DocOpenMode" hidden="1">"AS2DocumentEdit"</definedName>
    <definedName name="AS2StaticLS" hidden="1">#REF!</definedName>
    <definedName name="AS2TickmarkLS" hidden="1">#REF!</definedName>
    <definedName name="asdd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uraStyleDefaultsReset" hidden="1">#N/A</definedName>
    <definedName name="BB" localSheetId="0" hidden="1">{"'Eng (page2)'!$A$1:$D$52"}</definedName>
    <definedName name="BB" hidden="1">{"'Eng (page2)'!$A$1:$D$52"}</definedName>
    <definedName name="bill123" hidden="1">{#N/A,#N/A,FALSE,"COVER.XLS";#N/A,#N/A,FALSE,"RACT1.XLS";#N/A,#N/A,FALSE,"RACT2.XLS";#N/A,#N/A,FALSE,"ECCMP";#N/A,#N/A,FALSE,"WELDER.XLS"}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8" hidden="1">#REF!</definedName>
    <definedName name="BLPH9" hidden="1">#REF!</definedName>
    <definedName name="BLPHJUN" hidden="1">#REF!</definedName>
    <definedName name="cashflow12" hidden="1">#REF!</definedName>
    <definedName name="cdu" hidden="1">{#N/A,#N/A,FALSE,"COVER.XLS";#N/A,#N/A,FALSE,"RACT1.XLS";#N/A,#N/A,FALSE,"RACT2.XLS";#N/A,#N/A,FALSE,"ECCMP";#N/A,#N/A,FALSE,"WELDER.XLS"}</definedName>
    <definedName name="channelexpens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t" hidden="1">{#N/A,#N/A,FALSE,"COVER.XLS";#N/A,#N/A,FALSE,"RACT1.XLS";#N/A,#N/A,FALSE,"RACT2.XLS";#N/A,#N/A,FALSE,"ECCMP";#N/A,#N/A,FALSE,"WELDER.XLS"}</definedName>
    <definedName name="CURVE" hidden="1">{#N/A,#N/A,FALSE,"COVER1.XLS ";#N/A,#N/A,FALSE,"RACT1.XLS";#N/A,#N/A,FALSE,"RACT2.XLS";#N/A,#N/A,FALSE,"ECCMP";#N/A,#N/A,FALSE,"WELDER.XLS"}</definedName>
    <definedName name="cwdsc" hidden="1">#REF!</definedName>
    <definedName name="Cwvu.GREY_ALL." hidden="1">#REF!</definedName>
    <definedName name="cxvjhbs" hidden="1">{#N/A,#N/A,FALSE,"COVER1.XLS ";#N/A,#N/A,FALSE,"RACT1.XLS";#N/A,#N/A,FALSE,"RACT2.XLS";#N/A,#N/A,FALSE,"ECCMP";#N/A,#N/A,FALSE,"WELDER.XLS"}</definedName>
    <definedName name="dar" hidden="1">{#N/A,#N/A,FALSE,"COVER.XLS";#N/A,#N/A,FALSE,"RACT1.XLS";#N/A,#N/A,FALSE,"RACT2.XLS";#N/A,#N/A,FALSE,"ECCMP";#N/A,#N/A,FALSE,"WELDER.XLS"}</definedName>
    <definedName name="dd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fsa" hidden="1">#REF!</definedName>
    <definedName name="DESOF" hidden="1">{#N/A,#N/A,FALSE,"COVER1.XLS ";#N/A,#N/A,FALSE,"RACT1.XLS";#N/A,#N/A,FALSE,"RACT2.XLS";#N/A,#N/A,FALSE,"ECCMP";#N/A,#N/A,FALSE,"WELDER.XLS"}</definedName>
    <definedName name="dev_tech" hidden="1">[10]BEV!#REF!</definedName>
    <definedName name="df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a" hidden="1">{#N/A,#N/A,FALSE,"COVER1.XLS ";#N/A,#N/A,FALSE,"RACT1.XLS";#N/A,#N/A,FALSE,"RACT2.XLS";#N/A,#N/A,FALSE,"ECCMP";#N/A,#N/A,FALSE,"WELDER.XLS"}</definedName>
    <definedName name="d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df" hidden="1">{#N/A,#N/A,FALSE,"COVER.XLS";#N/A,#N/A,FALSE,"RACT1.XLS";#N/A,#N/A,FALSE,"RACT2.XLS";#N/A,#N/A,FALSE,"ECCMP";#N/A,#N/A,FALSE,"WELDER.XLS"}</definedName>
    <definedName name="dffd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gdf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fd" hidden="1">{#N/A,#N/A,FALSE,"AR2";#N/A,#N/A,FALSE,"SUM"}</definedName>
    <definedName name="dfjie" hidden="1">{#N/A,#N/A,FALSE,"COVER.XLS";#N/A,#N/A,FALSE,"RACT1.XLS";#N/A,#N/A,FALSE,"RACT2.XLS";#N/A,#N/A,FALSE,"ECCMP";#N/A,#N/A,FALSE,"WELDER.XLS"}</definedName>
    <definedName name="dgfgfd" hidden="1">{#N/A,#N/A,FALSE,"COVER.XLS";#N/A,#N/A,FALSE,"RACT1.XLS";#N/A,#N/A,FALSE,"RACT2.XLS";#N/A,#N/A,FALSE,"ECCMP";#N/A,#N/A,FALSE,"WELDER.XLS"}</definedName>
    <definedName name="dikkk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o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jh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sd" hidden="1">{#N/A,#N/A,FALSE,"COVER.XLS";#N/A,#N/A,FALSE,"RACT1.XLS";#N/A,#N/A,FALSE,"RACT2.XLS";#N/A,#N/A,FALSE,"ECCMP";#N/A,#N/A,FALSE,"WELDER.XLS"}</definedName>
    <definedName name="ehb" hidden="1">{#N/A,#N/A,FALSE,"COVER1.XLS ";#N/A,#N/A,FALSE,"RACT1.XLS";#N/A,#N/A,FALSE,"RACT2.XLS";#N/A,#N/A,FALSE,"ECCMP";#N/A,#N/A,FALSE,"WELDER.XLS"}</definedName>
    <definedName name="er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hewretnbene" hidden="1">{#N/A,#N/A,FALSE,"BALANCE";#N/A,#N/A,FALSE,"GL";#N/A,#N/A,FALSE,"SL";#N/A,#N/A,FALSE,"TMLNE";#N/A,#N/A,FALSE,"SALES"}</definedName>
    <definedName name="erhflkds" hidden="1">{#N/A,#N/A,FALSE,"AR2";#N/A,#N/A,FALSE,"SUM"}</definedName>
    <definedName name="errr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s5wuytesttt" hidden="1">{#N/A,#N/A,FALSE,"COVER1.XLS ";#N/A,#N/A,FALSE,"RACT1.XLS";#N/A,#N/A,FALSE,"RACT2.XLS";#N/A,#N/A,FALSE,"ECCMP";#N/A,#N/A,FALSE,"WELDER.XLS"}</definedName>
    <definedName name="ert" hidden="1">#REF!</definedName>
    <definedName name="erw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x" hidden="1">{#N/A,#N/A,FALSE,"COVER.XLS";#N/A,#N/A,FALSE,"RACT1.XLS";#N/A,#N/A,FALSE,"RACT2.XLS";#N/A,#N/A,FALSE,"ECCMP";#N/A,#N/A,FALSE,"WELDER.XLS"}</definedName>
    <definedName name="fbnhg" hidden="1">#REF!</definedName>
    <definedName name="fdd" hidden="1">{#N/A,#N/A,FALSE,"COVER1.XLS ";#N/A,#N/A,FALSE,"RACT1.XLS";#N/A,#N/A,FALSE,"RACT2.XLS";#N/A,#N/A,FALSE,"ECCMP";#N/A,#N/A,FALSE,"WELDER.XLS"}</definedName>
    <definedName name="fddf" hidden="1">{#N/A,#N/A,FALSE,"COVER.XLS";#N/A,#N/A,FALSE,"RACT1.XLS";#N/A,#N/A,FALSE,"RACT2.XLS";#N/A,#N/A,FALSE,"ECCMP";#N/A,#N/A,FALSE,"WELDER.XLS"}</definedName>
    <definedName name="fdf" hidden="1">{#N/A,#N/A,FALSE,"COVER1.XLS ";#N/A,#N/A,FALSE,"RACT1.XLS";#N/A,#N/A,FALSE,"RACT2.XLS";#N/A,#N/A,FALSE,"ECCMP";#N/A,#N/A,FALSE,"WELDER.XLS"}</definedName>
    <definedName name="fdfd" hidden="1">{#N/A,#N/A,FALSE,"COVER1.XLS ";#N/A,#N/A,FALSE,"RACT1.XLS";#N/A,#N/A,FALSE,"RACT2.XLS";#N/A,#N/A,FALSE,"ECCMP";#N/A,#N/A,FALSE,"WELDER.XLS"}</definedName>
    <definedName name="fdfdf" hidden="1">{#N/A,#N/A,FALSE,"COVER1.XLS ";#N/A,#N/A,FALSE,"RACT1.XLS";#N/A,#N/A,FALSE,"RACT2.XLS";#N/A,#N/A,FALSE,"ECCMP";#N/A,#N/A,FALSE,"WELDER.XLS"}</definedName>
    <definedName name="fdfdfdf" hidden="1">{#N/A,#N/A,FALSE,"COVER.XLS";#N/A,#N/A,FALSE,"RACT1.XLS";#N/A,#N/A,FALSE,"RACT2.XLS";#N/A,#N/A,FALSE,"ECCMP";#N/A,#N/A,FALSE,"WELDER.XLS"}</definedName>
    <definedName name="fdfdfgdg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hrh" hidden="1">{#N/A,#N/A,FALSE,"AR2";#N/A,#N/A,FALSE,"SUM"}</definedName>
    <definedName name="ffeee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ffff" hidden="1">#REF!</definedName>
    <definedName name="fgf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rd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instmts" hidden="1">{#N/A,#N/A,FALSE,"Fin_Stmts";#N/A,#N/A,FALSE,"IntraComp Profit Data"}</definedName>
    <definedName name="ftrds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dh" hidden="1">#REF!</definedName>
    <definedName name="g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g" hidden="1">{#N/A,#N/A,FALSE,"COVER1.XLS ";#N/A,#N/A,FALSE,"RACT1.XLS";#N/A,#N/A,FALSE,"RACT2.XLS";#N/A,#N/A,FALSE,"ECCMP";#N/A,#N/A,FALSE,"WELDER.XLS"}</definedName>
    <definedName name="gv" hidden="1">{#N/A,#N/A,FALSE,"COVER1.XLS ";#N/A,#N/A,FALSE,"RACT1.XLS";#N/A,#N/A,FALSE,"RACT2.XLS";#N/A,#N/A,FALSE,"ECCMP";#N/A,#N/A,FALSE,"WELDER.XLS"}</definedName>
    <definedName name="gx" hidden="1">{#N/A,#N/A,FALSE,"COVER.XLS";#N/A,#N/A,FALSE,"RACT1.XLS";#N/A,#N/A,FALSE,"RACT2.XLS";#N/A,#N/A,FALSE,"ECCMP";#N/A,#N/A,FALSE,"WELDER.XLS"}</definedName>
    <definedName name="hgf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u7tygyrtrdsajh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itech" hidden="1">#REF!</definedName>
    <definedName name="hjk" hidden="1">#REF!</definedName>
    <definedName name="HTML" localSheetId="0" hidden="1">{"'Eng (page2)'!$A$1:$D$52"}</definedName>
    <definedName name="HTML" hidden="1">{"'Eng (page2)'!$A$1:$D$52"}</definedName>
    <definedName name="HTML_CodePage" hidden="1">874</definedName>
    <definedName name="HTML_Control" localSheetId="0" hidden="1">{"'Eng (page2)'!$A$1:$D$52"}</definedName>
    <definedName name="HTML_Control" hidden="1">{"'Eng (page2)'!$A$1:$D$52"}</definedName>
    <definedName name="HTML_Description" hidden="1">""</definedName>
    <definedName name="HTML_Email" hidden="1">""</definedName>
    <definedName name="HTML_Header" hidden="1">"Foreign Exchange Rates (Page 2)"</definedName>
    <definedName name="HTML_LastUpdate" hidden="1">"5/6/00"</definedName>
    <definedName name="HTML_LineAfter" hidden="1">FALSE</definedName>
    <definedName name="HTML_LineBefore" hidden="1">FALSE</definedName>
    <definedName name="HTML_Name" hidden="1">"Banking Department, Bank of Thailand Tel.(662) 283-5454"</definedName>
    <definedName name="HTML_OBDlg2" hidden="1">TRUE</definedName>
    <definedName name="HTML_OBDlg4" hidden="1">TRUE</definedName>
    <definedName name="HTML_OS" hidden="1">0</definedName>
    <definedName name="HTML_PathFile" hidden="1">"c:\fer2.html"</definedName>
    <definedName name="HTML_Title" hidden="1">""</definedName>
    <definedName name="I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k" hidden="1">{#N/A,#N/A,FALSE,"AR2";#N/A,#N/A,FALSE,"SUM"}</definedName>
    <definedName name="jkhuiygh9petk" hidden="1">{#N/A,#N/A,FALSE,"COVER1.XLS ";#N/A,#N/A,FALSE,"RACT1.XLS";#N/A,#N/A,FALSE,"RACT2.XLS";#N/A,#N/A,FALSE,"ECCMP";#N/A,#N/A,FALSE,"WELDER.XLS"}</definedName>
    <definedName name="jo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uj" hidden="1">{#N/A,#N/A,FALSE,"17MAY";#N/A,#N/A,FALSE,"24MAY"}</definedName>
    <definedName name="junkme" hidden="1">{#N/A,#N/A,TRUE,"Status Report";#N/A,#N/A,TRUE,"Current Forecast";#N/A,#N/A,TRUE,"Last Forecast";#N/A,#N/A,TRUE,"BP";#N/A,#N/A,TRUE,"LY"}</definedName>
    <definedName name="ka" hidden="1">{#N/A,#N/A,FALSE,"COVER.XLS";#N/A,#N/A,FALSE,"RACT1.XLS";#N/A,#N/A,FALSE,"RACT2.XLS";#N/A,#N/A,FALSE,"ECCMP";#N/A,#N/A,FALSE,"WELDER.XLS"}</definedName>
    <definedName name="kai" hidden="1">{#N/A,#N/A,FALSE,"COVER1.XLS ";#N/A,#N/A,FALSE,"RACT1.XLS";#N/A,#N/A,FALSE,"RACT2.XLS";#N/A,#N/A,FALSE,"ECCMP";#N/A,#N/A,FALSE,"WELDER.XLS"}</definedName>
    <definedName name="key" hidden="1">#REF!</definedName>
    <definedName name="kjhih" hidden="1">{#N/A,#N/A,FALSE,"AR2";#N/A,#N/A,FALSE,"SUM"}</definedName>
    <definedName name="kj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kjghyhhju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y" hidden="1">{#N/A,#N/A,FALSE,"COVER1.XLS ";#N/A,#N/A,FALSE,"RACT1.XLS";#N/A,#N/A,FALSE,"RACT2.XLS";#N/A,#N/A,FALSE,"ECCMP";#N/A,#N/A,FALSE,"WELDER.XLS"}</definedName>
    <definedName name="kskk" hidden="1">{#N/A,#N/A,FALSE,"COVER.XLS";#N/A,#N/A,FALSE,"RACT1.XLS";#N/A,#N/A,FALSE,"RACT2.XLS";#N/A,#N/A,FALSE,"ECCMP";#N/A,#N/A,FALSE,"WELDER.XLS"}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laura" hidden="1">{#N/A,#N/A,TRUE,"Status Report";#N/A,#N/A,TRUE,"Current Forecast";#N/A,#N/A,TRUE,"Last Forecast";#N/A,#N/A,TRUE,"BP";#N/A,#N/A,TRUE,"LY"}</definedName>
    <definedName name="lff" hidden="1">{#N/A,#N/A,FALSE,"17MAY";#N/A,#N/A,FALSE,"24MAY"}</definedName>
    <definedName name="lkk" hidden="1">{#N/A,#N/A,FALSE,"17MAY";#N/A,#N/A,FALSE,"24MAY"}</definedName>
    <definedName name="M_Drama" hidden="1">#REF!</definedName>
    <definedName name="mam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BC_D" hidden="1">#REF!</definedName>
    <definedName name="mike" hidden="1">[9]TargBSCF!#REF!</definedName>
    <definedName name="mmmmmmmmmmmmmmm" hidden="1">#REF!</definedName>
    <definedName name="mo" hidden="1">{#N/A,#N/A,FALSE,"COVER.XLS";#N/A,#N/A,FALSE,"RACT1.XLS";#N/A,#N/A,FALSE,"RACT2.XLS";#N/A,#N/A,FALSE,"ECCMP";#N/A,#N/A,FALSE,"WELDER.XLS"}</definedName>
    <definedName name="mon" hidden="1">{#N/A,#N/A,FALSE,"COVER.XLS";#N/A,#N/A,FALSE,"RACT1.XLS";#N/A,#N/A,FALSE,"RACT2.XLS";#N/A,#N/A,FALSE,"ECCMP";#N/A,#N/A,FALSE,"WELDER.XLS"}</definedName>
    <definedName name="new" hidden="1">{"'Model'!$A$1:$N$53"}</definedName>
    <definedName name="nnnn" hidden="1">#REF!</definedName>
    <definedName name="nnnnnn" hidden="1">[3]TargIS!#REF!</definedName>
    <definedName name="nnnnnnnnnnn" hidden="1">#REF!</definedName>
    <definedName name="nnnnnnnnnnnnn" hidden="1">[3]TargIS!#REF!</definedName>
    <definedName name="noo" hidden="1">{#N/A,#N/A,FALSE,"COVER.XLS";#N/A,#N/A,FALSE,"RACT1.XLS";#N/A,#N/A,FALSE,"RACT2.XLS";#N/A,#N/A,FALSE,"ECCMP";#N/A,#N/A,FALSE,"WELDER.XLS"}</definedName>
    <definedName name="nung" hidden="1">{#N/A,#N/A,FALSE,"COVER.XLS";#N/A,#N/A,FALSE,"RACT1.XLS";#N/A,#N/A,FALSE,"RACT2.XLS";#N/A,#N/A,FALSE,"ECCMP";#N/A,#N/A,FALSE,"WELDER.XLS"}</definedName>
    <definedName name="nut" localSheetId="0" hidden="1">[11]A!#REF!</definedName>
    <definedName name="nut" localSheetId="1" hidden="1">[12]A!#REF!</definedName>
    <definedName name="nut" hidden="1">[11]A!#REF!</definedName>
    <definedName name="oiiuui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l" hidden="1">{#N/A,#N/A,FALSE,"COVER.XLS";#N/A,#N/A,FALSE,"RACT1.XLS";#N/A,#N/A,FALSE,"RACT2.XLS";#N/A,#N/A,FALSE,"ECCMP";#N/A,#N/A,FALSE,"WELDER.XLS"}</definedName>
    <definedName name="oldkey1" hidden="1">#REF!</definedName>
    <definedName name="oldsort" hidden="1">#REF!</definedName>
    <definedName name="ooei" hidden="1">{#N/A,#N/A,FALSE,"COVER1.XLS ";#N/A,#N/A,FALSE,"RACT1.XLS";#N/A,#N/A,FALSE,"RACT2.XLS";#N/A,#N/A,FALSE,"ECCMP";#N/A,#N/A,FALSE,"WELDER.XLS"}</definedName>
    <definedName name="oro" hidden="1">{#N/A,#N/A,FALSE,"COVER1.XLS ";#N/A,#N/A,FALSE,"RACT1.XLS";#N/A,#N/A,FALSE,"RACT2.XLS";#N/A,#N/A,FALSE,"ECCMP";#N/A,#N/A,FALSE,"WELDER.XLS"}</definedName>
    <definedName name="Plan50July" hidden="1">{"'Sheet1'!$A$1:$BH$50","'Sheet1'!$A$1:$AP$46","'Sheet1'!$AO$17"}</definedName>
    <definedName name="pom" hidden="1">#REF!</definedName>
    <definedName name="price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Print_Area" localSheetId="0">'EN 2-4'!$A$1:$P$147</definedName>
    <definedName name="_xlnm.Print_Area" localSheetId="1">'EN 5 (3M)'!$A$1:$L$66</definedName>
    <definedName name="_xlnm.Print_Area" localSheetId="2">'EN 6Conso'!$A$1:$X$46</definedName>
    <definedName name="_xlnm.Print_Area" localSheetId="3">'EN 7'!$A$1:$O$36</definedName>
    <definedName name="_xlnm.Print_Area" localSheetId="4">'EN 8-9'!$A$1:$L$113</definedName>
    <definedName name="promotion_วิไลวรรณ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erw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s" hidden="1">{#N/A,#N/A,FALSE,"COVER1.XLS ";#N/A,#N/A,FALSE,"RACT1.XLS";#N/A,#N/A,FALSE,"RACT2.XLS";#N/A,#N/A,FALSE,"ECCMP";#N/A,#N/A,FALSE,"WELDER.XLS"}</definedName>
    <definedName name="res_sum" hidden="1">{#N/A,#N/A,FALSE,"COVER1.XLS ";#N/A,#N/A,FALSE,"RACT1.XLS";#N/A,#N/A,FALSE,"RACT2.XLS";#N/A,#N/A,FALSE,"ECCMP";#N/A,#N/A,FALSE,"WELDER.XLS"}</definedName>
    <definedName name="res_sum1" hidden="1">{#N/A,#N/A,FALSE,"COVER1.XLS ";#N/A,#N/A,FALSE,"RACT1.XLS";#N/A,#N/A,FALSE,"RACT2.XLS";#N/A,#N/A,FALSE,"ECCMP";#N/A,#N/A,FALSE,"WELDER.XLS"}</definedName>
    <definedName name="rgvesrhbare" hidden="1">{#N/A,#N/A,FALSE,"COVER.XLS";#N/A,#N/A,FALSE,"RACT1.XLS";#N/A,#N/A,FALSE,"RACT2.XLS";#N/A,#N/A,FALSE,"ECCMP";#N/A,#N/A,FALSE,"WELDER.XLS"}</definedName>
    <definedName name="ro" hidden="1">{#N/A,#N/A,FALSE,"17MAY";#N/A,#N/A,FALSE,"24MAY"}</definedName>
    <definedName name="rrtt" hidden="1">{#N/A,#N/A,FALSE,"COVER1.XLS ";#N/A,#N/A,FALSE,"RACT1.XLS";#N/A,#N/A,FALSE,"RACT2.XLS";#N/A,#N/A,FALSE,"ECCMP";#N/A,#N/A,FALSE,"WELDER.XLS"}</definedName>
    <definedName name="rtret" hidden="1">{#N/A,#N/A,FALSE,"COVER1.XLS ";#N/A,#N/A,FALSE,"RACT1.XLS";#N/A,#N/A,FALSE,"RACT2.XLS";#N/A,#N/A,FALSE,"ECCMP";#N/A,#N/A,FALSE,"WELDER.XLS"}</definedName>
    <definedName name="rtrt" hidden="1">{#N/A,#N/A,FALSE,"COVER1.XLS ";#N/A,#N/A,FALSE,"RACT1.XLS";#N/A,#N/A,FALSE,"RACT2.XLS";#N/A,#N/A,FALSE,"ECCMP";#N/A,#N/A,FALSE,"WELDER.XLS"}</definedName>
    <definedName name="rtrwt" hidden="1">{#N/A,#N/A,FALSE,"COVER.XLS";#N/A,#N/A,FALSE,"RACT1.XLS";#N/A,#N/A,FALSE,"RACT2.XLS";#N/A,#N/A,FALSE,"ECCMP";#N/A,#N/A,FALSE,"WELDER.XLS"}</definedName>
    <definedName name="rwere" hidden="1">{#N/A,#N/A,FALSE,"COVER1.XLS ";#N/A,#N/A,FALSE,"RACT1.XLS";#N/A,#N/A,FALSE,"RACT2.XLS";#N/A,#N/A,FALSE,"ECCMP";#N/A,#N/A,FALSE,"WELDER.XLS"}</definedName>
    <definedName name="safdsadsa" hidden="1">{#N/A,#N/A,FALSE,"COVER1.XLS ";#N/A,#N/A,FALSE,"RACT1.XLS";#N/A,#N/A,FALSE,"RACT2.XLS";#N/A,#N/A,FALSE,"ECCMP";#N/A,#N/A,FALSE,"WELDER.XLS"}</definedName>
    <definedName name="sa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df" hidden="1">{#N/A,#N/A,FALSE,"COVER.XLS";#N/A,#N/A,FALSE,"RACT1.XLS";#N/A,#N/A,FALSE,"RACT2.XLS";#N/A,#N/A,FALSE,"ECCMP";#N/A,#N/A,FALSE,"WELDER.XLS"}</definedName>
    <definedName name="sedf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IRAPHO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es" hidden="1">{#N/A,#N/A,FALSE,"COVER.XLS";#N/A,#N/A,FALSE,"RACT1.XLS";#N/A,#N/A,FALSE,"RACT2.XLS";#N/A,#N/A,FALSE,"ECCMP";#N/A,#N/A,FALSE,"WELDER.XLS"}</definedName>
    <definedName name="slrkgo0peu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o" hidden="1">{#N/A,#N/A,FALSE,"COVER1.XLS ";#N/A,#N/A,FALSE,"RACT1.XLS";#N/A,#N/A,FALSE,"RACT2.XLS";#N/A,#N/A,FALSE,"ECCMP";#N/A,#N/A,FALSE,"WELDER.XLS"}</definedName>
    <definedName name="Sort" hidden="1">#REF!</definedName>
    <definedName name="s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tuff" hidden="1">[13]BEV!#REF!</definedName>
    <definedName name="SummCopy" hidden="1">{"'Sheet1'!$A$1:$BH$50","'Sheet1'!$A$1:$AP$46","'Sheet1'!$AO$17"}</definedName>
    <definedName name="sup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xcfxsdfc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terherher" hidden="1">{#N/A,#N/A,FALSE,"AR2";#N/A,#N/A,FALSE,"SUM"}</definedName>
    <definedName name="TextRefCopyRangeCount" hidden="1">1</definedName>
    <definedName name="therhrehrew" hidden="1">{#N/A,#N/A,FALSE,"AR2";#N/A,#N/A,FALSE,"SUM"}</definedName>
    <definedName name="TMT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r" hidden="1">{#N/A,#N/A,FALSE,"COVER.XLS";#N/A,#N/A,FALSE,"RACT1.XLS";#N/A,#N/A,FALSE,"RACT2.XLS";#N/A,#N/A,FALSE,"ECCMP";#N/A,#N/A,FALSE,"WELDER.XLS"}</definedName>
    <definedName name="tt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c" hidden="1">#REF!</definedName>
    <definedName name="vdsfbgdfha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itee" hidden="1">{#N/A,#N/A,FALSE,"COVER1.XLS ";#N/A,#N/A,FALSE,"RACT1.XLS";#N/A,#N/A,FALSE,"RACT2.XLS";#N/A,#N/A,FALSE,"ECCMP";#N/A,#N/A,FALSE,"WELDER.XLS"}</definedName>
    <definedName name="wetgregweg" hidden="1">{#N/A,#N/A,FALSE,"AR2";#N/A,#N/A,FALSE,"SUM"}</definedName>
    <definedName name="wrgvsdvdv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hidden="1">{#N/A,#N/A,FALSE,"17MAY";#N/A,#N/A,FALSE,"24MAY"}</definedName>
    <definedName name="wrn.2.2" hidden="1">{#N/A,#N/A,FALSE,"17MAY";#N/A,#N/A,FALSE,"24MAY"}</definedName>
    <definedName name="wrn.Accretion." hidden="1">{"Accretion",#N/A,FALSE,"Assum"}</definedName>
    <definedName name="wrn.Actuals.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{#N/A,#N/A,FALSE,"AR2";#N/A,#N/A,FALSE,"SUM"}</definedName>
    <definedName name="wrn.Assumptions." hidden="1">{"Assumptions",#N/A,FALSE,"Assum"}</definedName>
    <definedName name="wrn.BCTL._.Canadian._.Dollar._.Statements." hidden="1">{#N/A,#N/A,FALSE,"YE-BCTL[Inc Stmt]";#N/A,#N/A,FALSE,"YE-BCTL[Bal Sht]"}</definedName>
    <definedName name="wrn.BOI._.Journal._.Entries." hidden="1">{#N/A,#N/A,FALSE,"GL Input";#N/A,#N/A,FALSE,"WIP-NL Input"}</definedName>
    <definedName name="wrn.BOI._.Ledgers." hidden="1">{#N/A,#N/A,FALSE,"Trail Balance";#N/A,#N/A,FALSE,"Gen Ledger";#N/A,#N/A,FALSE,"Sub Ledger"}</definedName>
    <definedName name="wrn.BOI._.Miscellaneous." hidden="1">{#N/A,#N/A,FALSE,"Accom Payments";#N/A,#N/A,FALSE,"Travel Adv";#N/A,#N/A,FALSE,"Payroll Taxes"}</definedName>
    <definedName name="wrn.BOI._.Monthly._.Workbook." hidden="1">{#N/A,#N/A,TRUE,"PULLCODE";#N/A,#N/A,TRUE,"JOURNAL 6-289-6";#N/A,#N/A,TRUE,"JOURNAL 6-289-F";#N/A,#N/A,TRUE,"Overhead";#N/A,#N/A,TRUE,"TIMELINE";#N/A,#N/A,TRUE,"Reflectives"}</definedName>
    <definedName name="wrn.branch." hidden="1">{"led",#N/A,FALSE,"BRANCH";"bal",#N/A,FALSE,"BRANCH";#N/A,#N/A,FALSE,"Misc_JEs"}</definedName>
    <definedName name="wrn.budget." hidden="1">{#N/A,#N/A,FALSE,"BUDIC";#N/A,#N/A,FALSE,"BUDVAR";#N/A,#N/A,FALSE,"BUD"}</definedName>
    <definedName name="wrn.CAG." hidden="1">{#N/A,#N/A,FALSE,"CAG"}</definedName>
    <definedName name="wrn.Canadian._.Dollar._.Statements." hidden="1">{#N/A,#N/A,FALSE,"YE-Can $ [Inc Stmt]-OldCo";#N/A,#N/A,FALSE,"YE-Can $ [Bal Sht]-OldCo";#N/A,#N/A,FALSE,"YE-Can $ [Inc Stmt]-NewCo";#N/A,#N/A,FALSE,"YE-Can $ [Bal Sht]-NewCo"}</definedName>
    <definedName name="wrn.comsumable.2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PB." hidden="1">{#N/A,#N/A,FALSE,"CPB"}</definedName>
    <definedName name="wrn.Credit._.Summary." hidden="1">{#N/A,#N/A,FALSE,"Credit Summary"}</definedName>
    <definedName name="wrn.Current._.Account._.Balances." hidden="1">{#N/A,#N/A,FALSE,"Arn-Current";#N/A,#N/A,FALSE,"Win-Current"}</definedName>
    <definedName name="wrn.DEPR." hidden="1">{#N/A,#N/A,FALSE,"DEPR"}</definedName>
    <definedName name="wrn.DSG." hidden="1">{#N/A,#N/A,FALSE,"BRU";#N/A,#N/A,FALSE,"MAD";#N/A,#N/A,FALSE,"MUN";#N/A,#N/A,FALSE,"SEO";#N/A,#N/A,FALSE,"TOK"}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xchange._.Rate." hidden="1">{#N/A,#N/A,FALSE,"Exchange Rate";#N/A,#N/A,FALSE,"Fax"}</definedName>
    <definedName name="wrn.FCB." hidden="1">{"FCB_ALL",#N/A,FALSE,"FCB"}</definedName>
    <definedName name="wrn.fcb2" hidden="1">{"FCB_ALL",#N/A,FALSE,"FCB"}</definedName>
    <definedName name="wrn.FDS._.Reports.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inancial._.Report.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xed._.Assets." hidden="1">{#N/A,#N/A,FALSE,"Arn-Asset";#N/A,#N/A,FALSE,"Win-Asset"}</definedName>
    <definedName name="wrn.GIS." hidden="1">{#N/A,#N/A,FALSE,"GIS"}</definedName>
    <definedName name="wrn.HNZ." hidden="1">{#N/A,#N/A,FALSE,"HNZ"}</definedName>
    <definedName name="wrn.Input._.Data." hidden="1">{"Input_Fin",#N/A,FALSE,"By Code";"Input_Opt",#N/A,FALSE,"By Code"}</definedName>
    <definedName name="wrn.Journal." hidden="1">{#N/A,#N/A,FALSE,"JNL7";#N/A,#N/A,FALSE,"SUMMARY"}</definedName>
    <definedName name="wrn.K." hidden="1">{#N/A,#N/A,FALSE,"K"}</definedName>
    <definedName name="wrn.MAIN." hidden="1">{#N/A,#N/A,FALSE,"TB";#N/A,#N/A,FALSE,"GLIC";#N/A,#N/A,FALSE,"SLIC"}</definedName>
    <definedName name="wrn.MCCRK." hidden="1">{#N/A,#N/A,FALSE,"MCCRK"}</definedName>
    <definedName name="wrn.MISC." hidden="1">{#N/A,#N/A,FALSE,"MISC"}</definedName>
    <definedName name="wrn.Monthly._.Financial._.Statements." hidden="1">{#N/A,#N/A,FALSE,"Fin_Stmts";#N/A,#N/A,FALSE,"IntraComp Profit Data"}</definedName>
    <definedName name="wrn.NA." hidden="1">{#N/A,#N/A,FALSE,"NA"}</definedName>
    <definedName name="wrn.OldCo._.NewCo._.Year._.End.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peration._.Report.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THER." hidden="1">{#N/A,#N/A,FALSE,"JNL6";#N/A,#N/A,FALSE,"SUMMARY";#N/A,#N/A,FALSE,"SUMMARY";#N/A,#N/A,FALSE,"SUMMARY"}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PE._.Schedules." hidden="1">{#N/A,#N/A,FALSE,"PP&amp;E - Arnprior";#N/A,#N/A,FALSE,"PP&amp;E - Winnipeg"}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hidden="1">{#N/A,#N/A,TRUE,"Status Report";#N/A,#N/A,TRUE,"Current Forecast";#N/A,#N/A,TRUE,"Last Forecast";#N/A,#N/A,TRUE,"BP";#N/A,#N/A,TRUE,"LY"}</definedName>
    <definedName name="wrn.Report1." hidden="1">{#N/A,#N/A,FALSE,"IS";#N/A,#N/A,FALSE,"BS";#N/A,#N/A,FALSE,"CF";#N/A,#N/A,FALSE,"CE";#N/A,#N/A,FALSE,"Depr";#N/A,#N/A,FALSE,"APAL"}</definedName>
    <definedName name="wrn.REPORTS." hidden="1">{#N/A,#N/A,FALSE,"BALANCE";#N/A,#N/A,FALSE,"GL";#N/A,#N/A,FALSE,"SL";#N/A,#N/A,FALSE,"TMLNE";#N/A,#N/A,FALSE,"SALES"}</definedName>
    <definedName name="wrn.REVENUE.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TAND_ALONE_BOTH." hidden="1">{"FCB_ALL",#N/A,FALSE,"FCB";"GREY_ALL",#N/A,FALSE,"GREY"}</definedName>
    <definedName name="wrn.summ1" hidden="1">{#N/A,#N/A,FALSE,"COVER1.XLS ";#N/A,#N/A,FALSE,"RACT1.XLS";#N/A,#N/A,FALSE,"RACT2.XLS";#N/A,#N/A,FALSE,"ECCMP";#N/A,#N/A,FALSE,"WELDER.XLS"}</definedName>
    <definedName name="wrn.summary." hidden="1">{#N/A,#N/A,FALSE,"COVER1.XLS ";#N/A,#N/A,FALSE,"RACT1.XLS";#N/A,#N/A,FALSE,"RACT2.XLS";#N/A,#N/A,FALSE,"ECCMP";#N/A,#N/A,FALSE,"WELDER.XLS"}</definedName>
    <definedName name="wrn.Trading._.Summary." hidden="1">{#N/A,#N/A,FALSE,"Trading Summary"}</definedName>
    <definedName name="wrn.WWY." hidden="1">{#N/A,#N/A,FALSE,"WWY"}</definedName>
    <definedName name="wrn2.3" hidden="1">{#N/A,#N/A,FALSE,"17MAY";#N/A,#N/A,FALSE,"24MAY"}</definedName>
    <definedName name="wrnypyoh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vavFAWRG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" localSheetId="0" hidden="1">{"'Eng (page2)'!$A$1:$D$52"}</definedName>
    <definedName name="x" hidden="1">{"'Eng (page2)'!$A$1:$D$52"}</definedName>
    <definedName name="xjey1" hidden="1">#REF!</definedName>
    <definedName name="xls1" hidden="1">{#N/A,#N/A,FALSE,"17MAY";#N/A,#N/A,FALSE,"24MAY"}</definedName>
    <definedName name="xsort2" hidden="1">#REF!</definedName>
    <definedName name="YUTRY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zzzzz" hidden="1">{#N/A,#N/A,FALSE,"COVER1.XLS ";#N/A,#N/A,FALSE,"RACT1.XLS";#N/A,#N/A,FALSE,"RACT2.XLS";#N/A,#N/A,FALSE,"ECCMP";#N/A,#N/A,FALSE,"WELDER.XLS"}</definedName>
    <definedName name="zzzzzzzz" hidden="1">{#N/A,#N/A,FALSE,"COVER1.XLS ";#N/A,#N/A,FALSE,"RACT1.XLS";#N/A,#N/A,FALSE,"RACT2.XLS";#N/A,#N/A,FALSE,"ECCMP";#N/A,#N/A,FALSE,"WELDER.XLS"}</definedName>
    <definedName name="เงิน" hidden="1">#REF!</definedName>
    <definedName name="เงินเดือน" localSheetId="0" hidden="1">{"'Eng (page2)'!$A$1:$D$52"}</definedName>
    <definedName name="เงินเดือน" hidden="1">{"'Eng (page2)'!$A$1:$D$52"}</definedName>
    <definedName name="เดกหด" hidden="1">{#N/A,#N/A,FALSE,"COVER1.XLS ";#N/A,#N/A,FALSE,"RACT1.XLS";#N/A,#N/A,FALSE,"RACT2.XLS";#N/A,#N/A,FALSE,"ECCMP";#N/A,#N/A,FALSE,"WELDER.XLS"}</definedName>
    <definedName name="เป้าหมายQ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รื่องติดตามNC" hidden="1">{#N/A,#N/A,FALSE,"COVER1.XLS ";#N/A,#N/A,FALSE,"RACT1.XLS";#N/A,#N/A,FALSE,"RACT2.XLS";#N/A,#N/A,FALSE,"ECCMP";#N/A,#N/A,FALSE,"WELDER.XLS"}</definedName>
    <definedName name="เวสวว" hidden="1">{#N/A,#N/A,FALSE,"COVER.XLS";#N/A,#N/A,FALSE,"RACT1.XLS";#N/A,#N/A,FALSE,"RACT2.XLS";#N/A,#N/A,FALSE,"ECCMP";#N/A,#N/A,FALSE,"WELDER.XLS"}</definedName>
    <definedName name="แผนผั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อ่ป้อิกิ่ป้อิ่แอ" hidden="1">{#N/A,#N/A,FALSE,"COVER1.XLS ";#N/A,#N/A,FALSE,"RACT1.XLS";#N/A,#N/A,FALSE,"RACT2.XLS";#N/A,#N/A,FALSE,"ECCMP";#N/A,#N/A,FALSE,"WELDER.XLS"}</definedName>
    <definedName name="ไก" hidden="1">{#N/A,#N/A,FALSE,"COVER.XLS";#N/A,#N/A,FALSE,"RACT1.XLS";#N/A,#N/A,FALSE,"RACT2.XLS";#N/A,#N/A,FALSE,"ECCMP";#N/A,#N/A,FALSE,"WELDER.XLS"}</definedName>
    <definedName name="ไม่เอา" hidden="1">{#N/A,#N/A,FALSE,"COVER.XLS";#N/A,#N/A,FALSE,"RACT1.XLS";#N/A,#N/A,FALSE,"RACT2.XLS";#N/A,#N/A,FALSE,"ECCMP";#N/A,#N/A,FALSE,"WELDER.XLS"}</definedName>
    <definedName name="ก" hidden="1">{#N/A,#N/A,FALSE,"COVER1.XLS ";#N/A,#N/A,FALSE,"RACT1.XLS";#N/A,#N/A,FALSE,"RACT2.XLS";#N/A,#N/A,FALSE,"ECCMP";#N/A,#N/A,FALSE,"WELDER.XLS"}</definedName>
    <definedName name="กก" hidden="1">{#N/A,#N/A,FALSE,"COVER1.XLS ";#N/A,#N/A,FALSE,"RACT1.XLS";#N/A,#N/A,FALSE,"RACT2.XLS";#N/A,#N/A,FALSE,"ECCMP";#N/A,#N/A,FALSE,"WELDER.XLS"}</definedName>
    <definedName name="กดแล" hidden="1">#REF!</definedName>
    <definedName name="กล่อง" hidden="1">{#N/A,#N/A,FALSE,"COVER1.XLS ";#N/A,#N/A,FALSE,"RACT1.XLS";#N/A,#N/A,FALSE,"RACT2.XLS";#N/A,#N/A,FALSE,"ECCMP";#N/A,#N/A,FALSE,"WELDER.XLS"}</definedName>
    <definedName name="กห" hidden="1">{#N/A,#N/A,FALSE,"COVER1.XLS ";#N/A,#N/A,FALSE,"RACT1.XLS";#N/A,#N/A,FALSE,"RACT2.XLS";#N/A,#N/A,FALSE,"ECCMP";#N/A,#N/A,FALSE,"WELDER.XLS"}</definedName>
    <definedName name="กหก" hidden="1">{#N/A,#N/A,FALSE,"COVER.XLS";#N/A,#N/A,FALSE,"RACT1.XLS";#N/A,#N/A,FALSE,"RACT2.XLS";#N/A,#N/A,FALSE,"ECCMP";#N/A,#N/A,FALSE,"WELDER.XLS"}</definedName>
    <definedName name="ก่า" hidden="1">{#N/A,#N/A,FALSE,"COVER1.XLS ";#N/A,#N/A,FALSE,"RACT1.XLS";#N/A,#N/A,FALSE,"RACT2.XLS";#N/A,#N/A,FALSE,"ECCMP";#N/A,#N/A,FALSE,"WELDER.XLS"}</definedName>
    <definedName name="กำหนด" hidden="1">{#N/A,#N/A,FALSE,"COVER.XLS";#N/A,#N/A,FALSE,"RACT1.XLS";#N/A,#N/A,FALSE,"RACT2.XLS";#N/A,#N/A,FALSE,"ECCMP";#N/A,#N/A,FALSE,"WELDER.XLS"}</definedName>
    <definedName name="ฃล" hidden="1">{#N/A,#N/A,FALSE,"COVER1.XLS ";#N/A,#N/A,FALSE,"RACT1.XLS";#N/A,#N/A,FALSE,"RACT2.XLS";#N/A,#N/A,FALSE,"ECCMP";#N/A,#N/A,FALSE,"WELDER.XLS"}</definedName>
    <definedName name="งง" hidden="1">#REF!</definedName>
    <definedName name="งาน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จจจ" hidden="1">{#N/A,#N/A,FALSE,"COVER1.XLS ";#N/A,#N/A,FALSE,"RACT1.XLS";#N/A,#N/A,FALSE,"RACT2.XLS";#N/A,#N/A,FALSE,"ECCMP";#N/A,#N/A,FALSE,"WELDER.XLS"}</definedName>
    <definedName name="ช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ชช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ฏณษธณฯศษธ" hidden="1">{#N/A,#N/A,FALSE,"17MAY";#N/A,#N/A,FALSE,"24MAY"}</definedName>
    <definedName name="ฑ๊ฎฆโ?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ดะกะรารีรเ" hidden="1">{#N/A,#N/A,FALSE,"COVER1.XLS ";#N/A,#N/A,FALSE,"RACT1.XLS";#N/A,#N/A,FALSE,"RACT2.XLS";#N/A,#N/A,FALSE,"ECCMP";#N/A,#N/A,FALSE,"WELDER.XLS"}</definedName>
    <definedName name="ตต" hidden="1">{#N/A,#N/A,FALSE,"COVER.XLS";#N/A,#N/A,FALSE,"RACT1.XLS";#N/A,#N/A,FALSE,"RACT2.XLS";#N/A,#N/A,FALSE,"ECCMP";#N/A,#N/A,FALSE,"WELDER.XLS"}</definedName>
    <definedName name="ตตตตต" hidden="1">{#N/A,#N/A,FALSE,"COVER.XLS";#N/A,#N/A,FALSE,"RACT1.XLS";#N/A,#N/A,FALSE,"RACT2.XLS";#N/A,#N/A,FALSE,"ECCMP";#N/A,#N/A,FALSE,"WELDER.XLS"}</definedName>
    <definedName name="ททททท" hidden="1">{#N/A,#N/A,FALSE,"17MAY";#N/A,#N/A,FALSE,"24MAY"}</definedName>
    <definedName name="บบบบบบ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ปปป" hidden="1">{#N/A,#N/A,FALSE,"COVER.XLS";#N/A,#N/A,FALSE,"RACT1.XLS";#N/A,#N/A,FALSE,"RACT2.XLS";#N/A,#N/A,FALSE,"ECCMP";#N/A,#N/A,FALSE,"WELDER.XLS"}</definedName>
    <definedName name="ประเมินกรรมการ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" hidden="1">{#N/A,#N/A,FALSE,"COVER1.XLS ";#N/A,#N/A,FALSE,"RACT1.XLS";#N/A,#N/A,FALSE,"RACT2.XLS";#N/A,#N/A,FALSE,"ECCMP";#N/A,#N/A,FALSE,"WELDER.XLS"}</definedName>
    <definedName name="ยยย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ยย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รายละเอียส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ลล" hidden="1">{#N/A,#N/A,FALSE,"17MAY";#N/A,#N/A,FALSE,"24MAY"}</definedName>
    <definedName name="ลลลลลลลลลล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ล" hidden="1">{#N/A,#N/A,FALSE,"17MAY";#N/A,#N/A,FALSE,"24MAY"}</definedName>
    <definedName name="วนนส" hidden="1">{#N/A,#N/A,FALSE,"17MAY";#N/A,#N/A,FALSE,"24MAY"}</definedName>
    <definedName name="วส" hidden="1">#REF!</definedName>
    <definedName name="วสมน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้วียขี" hidden="1">{#N/A,#N/A,FALSE,"COVER1.XLS ";#N/A,#N/A,FALSE,"RACT1.XLS";#N/A,#N/A,FALSE,"RACT2.XLS";#N/A,#N/A,FALSE,"ECCMP";#N/A,#N/A,FALSE,"WELDER.XLS"}</definedName>
    <definedName name="สมสสน" hidden="1">{#N/A,#N/A,FALSE,"COVER.XLS";#N/A,#N/A,FALSE,"RACT1.XLS";#N/A,#N/A,FALSE,"RACT2.XLS";#N/A,#N/A,FALSE,"ECCMP";#N/A,#N/A,FALSE,"WELDER.XLS"}</definedName>
    <definedName name="สส" hidden="1">{#N/A,#N/A,FALSE,"COVER1.XLS ";#N/A,#N/A,FALSE,"RACT1.XLS";#N/A,#N/A,FALSE,"RACT2.XLS";#N/A,#N/A,FALSE,"ECCMP";#N/A,#N/A,FALSE,"WELDER.XLS"}</definedName>
    <definedName name="สสส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" hidden="1">#REF!</definedName>
    <definedName name="หไ" hidden="1">{#N/A,#N/A,FALSE,"COVER1.XLS ";#N/A,#N/A,FALSE,"RACT1.XLS";#N/A,#N/A,FALSE,"RACT2.XLS";#N/A,#N/A,FALSE,"ECCMP";#N/A,#N/A,FALSE,"WELDER.XLS"}</definedName>
    <definedName name="หกห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นึ่ง" hidden="1">{#N/A,#N/A,FALSE,"COVER.XLS";#N/A,#N/A,FALSE,"RACT1.XLS";#N/A,#N/A,FALSE,"RACT2.XLS";#N/A,#N/A,FALSE,"ECCMP";#N/A,#N/A,FALSE,"WELDER.XLS"}</definedName>
    <definedName name="หห" hidden="1">{#N/A,#N/A,FALSE,"17MAY";#N/A,#N/A,FALSE,"24MAY"}</definedName>
    <definedName name="หหหห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ฟไ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이소영" hidden="1">#REF!</definedName>
    <definedName name="伊隆n." hidden="1">{#N/A,#N/A,FALSE,"Aging Summary";#N/A,#N/A,FALSE,"Ratio Analysis";#N/A,#N/A,FALSE,"Test 120 Day Accts";#N/A,#N/A,FALSE,"Tickmarks"}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7" i="8" l="1"/>
  <c r="N87" i="8"/>
  <c r="M87" i="8"/>
  <c r="L87" i="8"/>
  <c r="J87" i="8"/>
  <c r="J25" i="8"/>
  <c r="J39" i="8"/>
  <c r="O25" i="24"/>
  <c r="J41" i="8" l="1"/>
  <c r="J95" i="25" l="1"/>
  <c r="J94" i="25"/>
  <c r="J89" i="25"/>
  <c r="F95" i="25" l="1"/>
  <c r="F94" i="25"/>
  <c r="F89" i="25"/>
  <c r="V28" i="23" l="1"/>
  <c r="T27" i="23"/>
  <c r="M17" i="24"/>
  <c r="P19" i="23"/>
  <c r="V19" i="23"/>
  <c r="X27" i="23" l="1"/>
  <c r="G28" i="24"/>
  <c r="G19" i="24"/>
  <c r="T24" i="23"/>
  <c r="J21" i="23"/>
  <c r="L57" i="22" l="1"/>
  <c r="L50" i="22"/>
  <c r="L25" i="22"/>
  <c r="L17" i="22"/>
  <c r="H57" i="22"/>
  <c r="H50" i="22"/>
  <c r="H25" i="22"/>
  <c r="H17" i="22"/>
  <c r="K28" i="24"/>
  <c r="I28" i="24"/>
  <c r="E28" i="24"/>
  <c r="O22" i="24"/>
  <c r="L97" i="25"/>
  <c r="L85" i="25"/>
  <c r="L55" i="25"/>
  <c r="L38" i="25"/>
  <c r="H97" i="25"/>
  <c r="H85" i="25"/>
  <c r="H55" i="25"/>
  <c r="H38" i="25"/>
  <c r="L27" i="22" l="1"/>
  <c r="L33" i="22" s="1"/>
  <c r="L36" i="22" s="1"/>
  <c r="L42" i="25"/>
  <c r="H42" i="25"/>
  <c r="H27" i="22"/>
  <c r="H33" i="22" s="1"/>
  <c r="X24" i="23"/>
  <c r="L88" i="25" l="1"/>
  <c r="L91" i="25" s="1"/>
  <c r="H88" i="25"/>
  <c r="L44" i="22"/>
  <c r="H36" i="22"/>
  <c r="H91" i="25" l="1"/>
  <c r="H44" i="22"/>
  <c r="I19" i="24" l="1"/>
  <c r="H21" i="23"/>
  <c r="F25" i="22"/>
  <c r="J25" i="22"/>
  <c r="F17" i="22"/>
  <c r="F27" i="22" s="1"/>
  <c r="F33" i="22" s="1"/>
  <c r="J17" i="22"/>
  <c r="F97" i="25"/>
  <c r="J97" i="25"/>
  <c r="F85" i="25"/>
  <c r="J85" i="25"/>
  <c r="F55" i="25"/>
  <c r="J55" i="25"/>
  <c r="K19" i="24"/>
  <c r="E19" i="24"/>
  <c r="O16" i="24"/>
  <c r="O13" i="24"/>
  <c r="V21" i="23"/>
  <c r="R21" i="23"/>
  <c r="N21" i="23"/>
  <c r="L21" i="23"/>
  <c r="F21" i="23"/>
  <c r="T18" i="23"/>
  <c r="T15" i="23"/>
  <c r="L134" i="8"/>
  <c r="P134" i="8"/>
  <c r="J75" i="8"/>
  <c r="L75" i="8"/>
  <c r="N75" i="8"/>
  <c r="P75" i="8"/>
  <c r="L39" i="8"/>
  <c r="N39" i="8"/>
  <c r="P39" i="8"/>
  <c r="L25" i="8"/>
  <c r="N25" i="8"/>
  <c r="P25" i="8"/>
  <c r="A113" i="25"/>
  <c r="A59" i="25"/>
  <c r="A3" i="23"/>
  <c r="A3" i="24" s="1"/>
  <c r="A3" i="25" s="1"/>
  <c r="A62" i="25" s="1"/>
  <c r="A66" i="22"/>
  <c r="A46" i="23" s="1"/>
  <c r="X18" i="23" l="1"/>
  <c r="L137" i="8"/>
  <c r="P137" i="8"/>
  <c r="J27" i="22"/>
  <c r="J89" i="8"/>
  <c r="P89" i="8"/>
  <c r="N89" i="8"/>
  <c r="L89" i="8"/>
  <c r="N41" i="8"/>
  <c r="L41" i="8"/>
  <c r="P41" i="8"/>
  <c r="X15" i="23"/>
  <c r="A99" i="8"/>
  <c r="A50" i="8"/>
  <c r="J33" i="22" l="1"/>
  <c r="J13" i="25" s="1"/>
  <c r="P139" i="8"/>
  <c r="L139" i="8"/>
  <c r="F13" i="25" l="1"/>
  <c r="J36" i="22"/>
  <c r="F36" i="22"/>
  <c r="A52" i="8"/>
  <c r="J47" i="22" l="1"/>
  <c r="J60" i="22" s="1"/>
  <c r="J54" i="22"/>
  <c r="M26" i="24" s="1"/>
  <c r="F38" i="25"/>
  <c r="J38" i="25"/>
  <c r="F44" i="22"/>
  <c r="J44" i="22"/>
  <c r="A147" i="8"/>
  <c r="A101" i="8"/>
  <c r="M28" i="24" l="1"/>
  <c r="O26" i="24"/>
  <c r="J57" i="22"/>
  <c r="F54" i="22"/>
  <c r="F47" i="22"/>
  <c r="F60" i="22" s="1"/>
  <c r="J62" i="22"/>
  <c r="J50" i="22"/>
  <c r="F42" i="25"/>
  <c r="J42" i="25"/>
  <c r="T19" i="23"/>
  <c r="P21" i="23"/>
  <c r="O17" i="24"/>
  <c r="M19" i="24"/>
  <c r="F62" i="22" l="1"/>
  <c r="F50" i="22"/>
  <c r="P28" i="23"/>
  <c r="T28" i="23" s="1"/>
  <c r="F57" i="22"/>
  <c r="N131" i="8"/>
  <c r="O28" i="24"/>
  <c r="F88" i="25"/>
  <c r="J88" i="25"/>
  <c r="X19" i="23"/>
  <c r="T21" i="23"/>
  <c r="O19" i="24"/>
  <c r="N134" i="8" l="1"/>
  <c r="X21" i="23"/>
  <c r="F91" i="25"/>
  <c r="J91" i="25"/>
  <c r="N137" i="8" l="1"/>
  <c r="N139" i="8" s="1"/>
  <c r="P30" i="23" l="1"/>
  <c r="J131" i="8" s="1"/>
  <c r="V30" i="23"/>
  <c r="T30" i="23"/>
  <c r="X28" i="23"/>
  <c r="J134" i="8" l="1"/>
  <c r="X30" i="23"/>
  <c r="J137" i="8" l="1"/>
  <c r="J139" i="8" l="1"/>
  <c r="L28" i="23"/>
  <c r="L30" i="23"/>
  <c r="F28" i="23"/>
  <c r="F30" i="23"/>
  <c r="H30" i="23"/>
  <c r="H28" i="23"/>
  <c r="J30" i="23"/>
  <c r="J28" i="23"/>
  <c r="N28" i="23"/>
  <c r="N30" i="23"/>
  <c r="R28" i="23"/>
  <c r="R30" i="23"/>
</calcChain>
</file>

<file path=xl/sharedStrings.xml><?xml version="1.0" encoding="utf-8"?>
<sst xmlns="http://schemas.openxmlformats.org/spreadsheetml/2006/main" count="401" uniqueCount="228">
  <si>
    <t xml:space="preserve">PROEN Corp Public Company Limited </t>
  </si>
  <si>
    <t>Statement of Financial Position</t>
  </si>
  <si>
    <t>As at 31 March 2023</t>
  </si>
  <si>
    <t xml:space="preserve">Consolidated </t>
  </si>
  <si>
    <t xml:space="preserve">Separate </t>
  </si>
  <si>
    <t>financial information</t>
  </si>
  <si>
    <t>(Unaudited)</t>
  </si>
  <si>
    <t>(Audited)</t>
  </si>
  <si>
    <t>31 March</t>
  </si>
  <si>
    <t>31 December</t>
  </si>
  <si>
    <t>2023</t>
  </si>
  <si>
    <t>2022</t>
  </si>
  <si>
    <t>Notes</t>
  </si>
  <si>
    <t>Baht</t>
  </si>
  <si>
    <t>Assets</t>
  </si>
  <si>
    <t>Current assets</t>
  </si>
  <si>
    <t>Cash and cash equivalents</t>
  </si>
  <si>
    <t>Trade and other receivables</t>
  </si>
  <si>
    <t>Current portion of lease receivables</t>
  </si>
  <si>
    <t>Short-term loans to related parties</t>
  </si>
  <si>
    <t>Financial assets measured at amortised cost</t>
  </si>
  <si>
    <t>Inventories</t>
  </si>
  <si>
    <t>Other current assets</t>
  </si>
  <si>
    <t>Total current assets</t>
  </si>
  <si>
    <t>Non-current assets</t>
  </si>
  <si>
    <t>Restricted bank deposits</t>
  </si>
  <si>
    <t>Lease receviables</t>
  </si>
  <si>
    <t>Investment in subsidiaries</t>
  </si>
  <si>
    <t>Investments in associates</t>
  </si>
  <si>
    <t>Property, plant and equipment</t>
  </si>
  <si>
    <t>Right-of-use assets</t>
  </si>
  <si>
    <t>Intangible assets</t>
  </si>
  <si>
    <t>Deferred tax assets</t>
  </si>
  <si>
    <t>Other non-current assets</t>
  </si>
  <si>
    <t>Total non-current assets</t>
  </si>
  <si>
    <t>Total assets</t>
  </si>
  <si>
    <t>Director  ___________________________                        Director  ___________________________</t>
  </si>
  <si>
    <t>The accompanying notes form part of this interim financial information.</t>
  </si>
  <si>
    <r>
      <t xml:space="preserve">Statement of Financial Position </t>
    </r>
    <r>
      <rPr>
        <sz val="9"/>
        <rFont val="Arial"/>
        <family val="2"/>
      </rPr>
      <t>(Cont’d)</t>
    </r>
  </si>
  <si>
    <t>Liabilities and equity</t>
  </si>
  <si>
    <t>Current liabilities</t>
  </si>
  <si>
    <t>Bank overdrafts and short-term</t>
  </si>
  <si>
    <t>borrowings from financial institutions</t>
  </si>
  <si>
    <t xml:space="preserve">Trade and other payables </t>
  </si>
  <si>
    <t xml:space="preserve">Current portion of long-term borrowings </t>
  </si>
  <si>
    <t>from financial institutions</t>
  </si>
  <si>
    <t>Current portion of lease liabilities</t>
  </si>
  <si>
    <t>Current portion of debenture</t>
  </si>
  <si>
    <t>Other current liabilities</t>
  </si>
  <si>
    <t>Total current liabilities</t>
  </si>
  <si>
    <t>Non-current liabilities</t>
  </si>
  <si>
    <t>Advance received for services</t>
  </si>
  <si>
    <t xml:space="preserve">Long-term borrowings </t>
  </si>
  <si>
    <t>from financial institution</t>
  </si>
  <si>
    <t>Debenture</t>
  </si>
  <si>
    <t>Lease liabilities</t>
  </si>
  <si>
    <t>Employee benefit obligations</t>
  </si>
  <si>
    <t>Provision for decommissioning</t>
  </si>
  <si>
    <t>Total non-current liabilities</t>
  </si>
  <si>
    <t>Total liabilities</t>
  </si>
  <si>
    <t>Note</t>
  </si>
  <si>
    <r>
      <t xml:space="preserve">Liabilities and equity </t>
    </r>
    <r>
      <rPr>
        <sz val="9"/>
        <rFont val="Arial"/>
        <family val="2"/>
      </rPr>
      <t>(Cont’d)</t>
    </r>
  </si>
  <si>
    <t>Equity</t>
  </si>
  <si>
    <t>Authorised share capital</t>
  </si>
  <si>
    <t>Ordinary share 474,000,000 shares</t>
  </si>
  <si>
    <t xml:space="preserve">of par Baht 0.5 each </t>
  </si>
  <si>
    <t>Issued and paid-up share capital</t>
  </si>
  <si>
    <t>Ordinary share 316,947,150 shares</t>
  </si>
  <si>
    <t xml:space="preserve">of paid-up at Baht 0.5 each </t>
  </si>
  <si>
    <t>(31 December 2022:</t>
  </si>
  <si>
    <t>Ordinary share 316,000,000 shares</t>
  </si>
  <si>
    <t>of paid-up at Baht 0.5 each)</t>
  </si>
  <si>
    <t xml:space="preserve">Share premium  </t>
  </si>
  <si>
    <t>Advance received from share subscription</t>
  </si>
  <si>
    <t xml:space="preserve">Share surplus from business </t>
  </si>
  <si>
    <t>combination under common control</t>
  </si>
  <si>
    <t>Retained earnings</t>
  </si>
  <si>
    <t>Appropriated - legal reserve</t>
  </si>
  <si>
    <t>Unappropriated</t>
  </si>
  <si>
    <t>Other comprehensive income</t>
  </si>
  <si>
    <t>Equity attribute to owners of the parent</t>
  </si>
  <si>
    <t>Non-controlling interests</t>
  </si>
  <si>
    <t>Total equity</t>
  </si>
  <si>
    <t>Total liabilities and equity</t>
  </si>
  <si>
    <t xml:space="preserve">Statement of Comprehensive Income (Unaudited) </t>
  </si>
  <si>
    <t>For the three-month period ended 31 March 2023</t>
  </si>
  <si>
    <t>Consolidated</t>
  </si>
  <si>
    <t>Separate</t>
  </si>
  <si>
    <t>Revenues</t>
  </si>
  <si>
    <t>Revenues from sales of goods</t>
  </si>
  <si>
    <t>Revenues from rendering services</t>
  </si>
  <si>
    <t>Revenues from construction contracts</t>
  </si>
  <si>
    <t>Total revenues</t>
  </si>
  <si>
    <t>Costs</t>
  </si>
  <si>
    <t xml:space="preserve">Cost of sales </t>
  </si>
  <si>
    <t>Cost of services</t>
  </si>
  <si>
    <t>Cost of construction contracts</t>
  </si>
  <si>
    <t>Total costs</t>
  </si>
  <si>
    <t>Gross profit</t>
  </si>
  <si>
    <t xml:space="preserve">Other income </t>
  </si>
  <si>
    <t>Selling expenses</t>
  </si>
  <si>
    <t>Administrative expenses</t>
  </si>
  <si>
    <t xml:space="preserve">Finance costs </t>
  </si>
  <si>
    <t>Profit (loss) before income tax expense</t>
  </si>
  <si>
    <t>Income tax expense</t>
  </si>
  <si>
    <t>Profit (loss) for the period</t>
  </si>
  <si>
    <t>Items that will not be reclassified to profit or loss</t>
  </si>
  <si>
    <t>Remeasurements of post-employment</t>
  </si>
  <si>
    <t>benefit obligations</t>
  </si>
  <si>
    <t>Income tax on items that will not be</t>
  </si>
  <si>
    <t>reclassified</t>
  </si>
  <si>
    <t>Total comprehensive income for the period</t>
  </si>
  <si>
    <t>Profit attributable to:</t>
  </si>
  <si>
    <t>Owners of the parent</t>
  </si>
  <si>
    <t>Total comprehensive income</t>
  </si>
  <si>
    <t>attributable to:</t>
  </si>
  <si>
    <t>Earnings per share</t>
  </si>
  <si>
    <t>Basic earnings per share</t>
  </si>
  <si>
    <t>Diluted earnings per share</t>
  </si>
  <si>
    <t xml:space="preserve">                      Director  ___________________________                        Director  ___________________________</t>
  </si>
  <si>
    <t xml:space="preserve">Statement of Changes in Equity  (Unaudited) </t>
  </si>
  <si>
    <t>Consolidated financial information</t>
  </si>
  <si>
    <t>Attributable to owners of the parent</t>
  </si>
  <si>
    <t xml:space="preserve"> </t>
  </si>
  <si>
    <t>Other components</t>
  </si>
  <si>
    <t>Advance</t>
  </si>
  <si>
    <t xml:space="preserve"> Share surplus</t>
  </si>
  <si>
    <t>of equity</t>
  </si>
  <si>
    <t>Issued and</t>
  </si>
  <si>
    <t>received from</t>
  </si>
  <si>
    <t>from business</t>
  </si>
  <si>
    <t>Change in</t>
  </si>
  <si>
    <t>Non-</t>
  </si>
  <si>
    <t>paid-up</t>
  </si>
  <si>
    <t>Share</t>
  </si>
  <si>
    <t>share subscription</t>
  </si>
  <si>
    <t>combination under</t>
  </si>
  <si>
    <t>Appropriated-</t>
  </si>
  <si>
    <t>parent's ownership</t>
  </si>
  <si>
    <t>Total owner</t>
  </si>
  <si>
    <t>controlling</t>
  </si>
  <si>
    <t>Total</t>
  </si>
  <si>
    <t>share capital</t>
  </si>
  <si>
    <t>premium</t>
  </si>
  <si>
    <t>common control</t>
  </si>
  <si>
    <t>legal reserve</t>
  </si>
  <si>
    <t>interest subsidiaries</t>
  </si>
  <si>
    <t>of the parent</t>
  </si>
  <si>
    <t>interests</t>
  </si>
  <si>
    <t>equity</t>
  </si>
  <si>
    <t>Opening balance at 1 January 2022</t>
  </si>
  <si>
    <t>Change in equity for the period</t>
  </si>
  <si>
    <t>Legal reserve</t>
  </si>
  <si>
    <t>Closing balance at 31 March 2022</t>
  </si>
  <si>
    <t>Opening balance at 1 January 2023</t>
  </si>
  <si>
    <t>Share increase</t>
  </si>
  <si>
    <t>Closing balance at 31 March 2023</t>
  </si>
  <si>
    <t xml:space="preserve">                                                              Director  ___________________________                        Director  ___________________________</t>
  </si>
  <si>
    <r>
      <t>Statement of Changes in Equity  (Unaudited)</t>
    </r>
    <r>
      <rPr>
        <sz val="9"/>
        <rFont val="Arial"/>
        <family val="2"/>
      </rPr>
      <t xml:space="preserve"> (Con't)</t>
    </r>
  </si>
  <si>
    <t>Separate financial information</t>
  </si>
  <si>
    <t xml:space="preserve"> paid-up</t>
  </si>
  <si>
    <t>Appropriated -</t>
  </si>
  <si>
    <t>Changes in equity for period</t>
  </si>
  <si>
    <t>Statement of Cash Flows (Unaudited)</t>
  </si>
  <si>
    <t>Cash flows from operating activities</t>
  </si>
  <si>
    <t>Profit (loss) before income tax</t>
  </si>
  <si>
    <t>Adjustments for:</t>
  </si>
  <si>
    <t>Depreciation expense</t>
  </si>
  <si>
    <t>Amortisation of intangible assets</t>
  </si>
  <si>
    <t>Amortisation of right-of-use assets</t>
  </si>
  <si>
    <t>(Reversal) Expected credit loss on receivables</t>
  </si>
  <si>
    <t xml:space="preserve">Reversal of allowance for diminution in value </t>
  </si>
  <si>
    <t xml:space="preserve">   of inventories</t>
  </si>
  <si>
    <t xml:space="preserve">Losses from changes in fair value </t>
  </si>
  <si>
    <t>of financial assets</t>
  </si>
  <si>
    <t>(Reversal) Impairment on digital assets</t>
  </si>
  <si>
    <t>Interest income</t>
  </si>
  <si>
    <t>Interest expense</t>
  </si>
  <si>
    <t>(Reversal) Provision for decommissioning</t>
  </si>
  <si>
    <t>Changes in operating assets and liabilities</t>
  </si>
  <si>
    <t xml:space="preserve">- trade and other receivables </t>
  </si>
  <si>
    <t>- lease receivable</t>
  </si>
  <si>
    <t>- inventories</t>
  </si>
  <si>
    <t>- other current assets</t>
  </si>
  <si>
    <t>- other non-current assets</t>
  </si>
  <si>
    <t>- trade and other payables</t>
  </si>
  <si>
    <t>- other current liabilities</t>
  </si>
  <si>
    <t>- other non-current liabilities</t>
  </si>
  <si>
    <t>Cash used in operations</t>
  </si>
  <si>
    <t>Less</t>
  </si>
  <si>
    <t>Interest paid</t>
  </si>
  <si>
    <t>Income tax paid</t>
  </si>
  <si>
    <t xml:space="preserve">            </t>
  </si>
  <si>
    <t>Net cash used in operating activities</t>
  </si>
  <si>
    <t>Cash flows from investing activities</t>
  </si>
  <si>
    <t>Purchase of property, plant and equipment</t>
  </si>
  <si>
    <t xml:space="preserve">Payments for borrowing cost of property, plant </t>
  </si>
  <si>
    <t xml:space="preserve">   and equipment</t>
  </si>
  <si>
    <t>Purchase of intangible assets</t>
  </si>
  <si>
    <t>Purchase of right-of-use asset</t>
  </si>
  <si>
    <t>Decrease in restricted bank deposit</t>
  </si>
  <si>
    <t>Payment for investments in associate</t>
  </si>
  <si>
    <t>Short-term loans made to related parties</t>
  </si>
  <si>
    <t>Interest received</t>
  </si>
  <si>
    <t>Net cash used in investing activities</t>
  </si>
  <si>
    <r>
      <t xml:space="preserve">Statement of Cash Flows (Unaudited) </t>
    </r>
    <r>
      <rPr>
        <sz val="9"/>
        <rFont val="Arial"/>
        <family val="2"/>
      </rPr>
      <t>(Cont’d)</t>
    </r>
  </si>
  <si>
    <t>Cash flows from financing activities</t>
  </si>
  <si>
    <t xml:space="preserve">Proceeds from short-term borrowings </t>
  </si>
  <si>
    <t xml:space="preserve">Repayments of short-term borrowings </t>
  </si>
  <si>
    <t xml:space="preserve">Proceeds from long-term borrowings </t>
  </si>
  <si>
    <t>Repayments of long-term borrowings</t>
  </si>
  <si>
    <t>Proceeds from issue of debenture</t>
  </si>
  <si>
    <t xml:space="preserve">Payment for transaction costs directly </t>
  </si>
  <si>
    <t>attributable to the issue of debentures</t>
  </si>
  <si>
    <t>Repayments of lease liabilities</t>
  </si>
  <si>
    <t>Net cash (used in) generated from financing activities</t>
  </si>
  <si>
    <t xml:space="preserve">Net (decrease) increase in </t>
  </si>
  <si>
    <t>cash and cash equivalents</t>
  </si>
  <si>
    <t>Opening balance of cash and cash equivalents</t>
  </si>
  <si>
    <t>Closing balance of cash and cash equivalents</t>
  </si>
  <si>
    <t>Bank overdraft</t>
  </si>
  <si>
    <t>Significant non-cash transactions are as follows:</t>
  </si>
  <si>
    <t>Payable arising from a lease agreement</t>
  </si>
  <si>
    <t>of assets under lease</t>
  </si>
  <si>
    <t xml:space="preserve">Payable arising from purchase of property, </t>
  </si>
  <si>
    <t>plant and equipment</t>
  </si>
  <si>
    <t>Payable arising from purchase of intangible assets</t>
  </si>
  <si>
    <t>Payable arising from investment in associated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</si>
</sst>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_-&quot;฿&quot;* #,##0_-;\-&quot;฿&quot;* #,##0_-;_-&quot;฿&quot;* &quot;-&quot;_-;_-@_-"/>
    <numFmt numFmtId="169" formatCode="_-&quot;฿&quot;* #,##0.00_-;\-&quot;฿&quot;* #,##0.00_-;_-&quot;฿&quot;* &quot;-&quot;??_-;_-@_-"/>
    <numFmt numFmtId="170" formatCode="#,##0;\(#,##0\)"/>
    <numFmt numFmtId="171" formatCode="#,##0;\(#,##0\);&quot;-&quot;;@"/>
    <numFmt numFmtId="172" formatCode="#,##0.00;\(#,##0.00\);&quot;-&quot;;@"/>
    <numFmt numFmtId="173" formatCode="General_)"/>
    <numFmt numFmtId="174" formatCode="_(* #,##0.0_);_(* \(#,##0.0\);_(* &quot;-&quot;??_);_(@_)"/>
    <numFmt numFmtId="175" formatCode="0.00_);\(0.00\)"/>
    <numFmt numFmtId="176" formatCode="0.0_);\(0.0\)"/>
    <numFmt numFmtId="177" formatCode="\$#,##0;\(\$#,##0\)"/>
    <numFmt numFmtId="178" formatCode="\$#,##0.00;\(\$#,##0.00\)"/>
    <numFmt numFmtId="179" formatCode="_-[$€]* #,##0.00_-;\-[$€]* #,##0.00_-;_-[$€]* &quot;-&quot;??_-;_-@_-"/>
    <numFmt numFmtId="180" formatCode="mm/dd/yy"/>
    <numFmt numFmtId="181" formatCode="0_);\(0\)"/>
    <numFmt numFmtId="182" formatCode="_-* #,##0_-;\-* #,##0_-;_-* &quot;-&quot;??_-;_-@_-"/>
    <numFmt numFmtId="183" formatCode="_-* #,##0.00000_-;\-* #,##0.00000_-;_-* &quot;-&quot;??_-;_-@_-"/>
    <numFmt numFmtId="184" formatCode="_-* #,##0.00\ &quot;€&quot;_-;\-* #,##0.00\ &quot;€&quot;_-;_-* &quot;-&quot;??\ &quot;€&quot;_-;_-@_-"/>
    <numFmt numFmtId="185" formatCode="_-* #,##0.00\ _€_-;\-* #,##0.00\ _€_-;_-* &quot;-&quot;??\ _€_-;_-@_-"/>
    <numFmt numFmtId="186" formatCode="#,##0.00_);[Red]\(#,##0.00\);&quot;-     &quot;"/>
    <numFmt numFmtId="187" formatCode="&quot;$&quot;#,##0;\-&quot;$&quot;#,##0"/>
    <numFmt numFmtId="188" formatCode="_(* #,##0.0_);_(* \(#,##0.0\);_(* &quot;-&quot;?_);@_)"/>
    <numFmt numFmtId="189" formatCode="0.0%"/>
    <numFmt numFmtId="190" formatCode="&quot;$&quot;#,##0.00"/>
    <numFmt numFmtId="191" formatCode="0.00_)"/>
    <numFmt numFmtId="192" formatCode="#,##0\ &quot;F&quot;;[Red]\-#,##0\ &quot;F&quot;"/>
    <numFmt numFmtId="193" formatCode="ddd\ m/d/yy"/>
    <numFmt numFmtId="194" formatCode="_(* #,##0.00_);_(* \(#,##0.00\);_(* &quot;-&quot;_);_(@_)"/>
    <numFmt numFmtId="195" formatCode="#,##0.0"/>
    <numFmt numFmtId="196" formatCode="_(* #,##0_);_(* \(#,##0\);_(* &quot;-&quot;??_);_(@_)"/>
    <numFmt numFmtId="197" formatCode="#,##0;[Red]\(#,##0\)"/>
    <numFmt numFmtId="198" formatCode="[$-F800]dddd\,\ mmmm\ dd\,\ yyyy"/>
  </numFmts>
  <fonts count="192">
    <font>
      <sz val="14"/>
      <name val="Cordia New"/>
      <charset val="22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4"/>
      <name val="AngsanaUPC"/>
      <family val="1"/>
      <charset val="222"/>
    </font>
    <font>
      <sz val="12"/>
      <name val="Tms Rmn"/>
    </font>
    <font>
      <b/>
      <sz val="10"/>
      <name val="MS Sans Serif"/>
      <family val="2"/>
      <charset val="222"/>
    </font>
    <font>
      <sz val="10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name val="MS Sans Serif"/>
      <family val="2"/>
      <charset val="222"/>
    </font>
    <font>
      <sz val="10"/>
      <color indexed="16"/>
      <name val="MS Serif"/>
      <family val="1"/>
    </font>
    <font>
      <sz val="12"/>
      <color indexed="12"/>
      <name val="Times New Roman"/>
      <family val="1"/>
    </font>
    <font>
      <sz val="11"/>
      <name val="lr oSVbN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12"/>
      <name val="Arial MT"/>
    </font>
    <font>
      <sz val="14"/>
      <name val="Helv"/>
    </font>
    <font>
      <sz val="12"/>
      <name val="Helv"/>
    </font>
    <font>
      <sz val="24"/>
      <name val="Helv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12"/>
      <name val="Times New Roman"/>
      <family val="1"/>
    </font>
    <font>
      <sz val="8"/>
      <name val="Helv"/>
    </font>
    <font>
      <b/>
      <i/>
      <sz val="8"/>
      <name val="Arial"/>
      <family val="2"/>
    </font>
    <font>
      <b/>
      <sz val="9"/>
      <name val="Arial"/>
      <family val="2"/>
    </font>
    <font>
      <b/>
      <sz val="8"/>
      <color indexed="8"/>
      <name val="Helv"/>
    </font>
    <font>
      <sz val="9"/>
      <name val="Palatino"/>
      <family val="1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sz val="12"/>
      <name val="นูลมรผ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000FF"/>
      <name val="Georgia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u/>
      <sz val="9"/>
      <color theme="10"/>
      <name val="Arial"/>
      <family val="2"/>
    </font>
    <font>
      <u/>
      <sz val="10"/>
      <color rgb="FF0563C1"/>
      <name val="Georgia"/>
      <family val="1"/>
    </font>
    <font>
      <sz val="10"/>
      <color theme="1"/>
      <name val="Calibri"/>
      <family val="2"/>
      <scheme val="minor"/>
    </font>
    <font>
      <sz val="10"/>
      <color indexed="8"/>
      <name val="MS Sans Serif"/>
    </font>
    <font>
      <sz val="14"/>
      <color theme="1"/>
      <name val="TH Sarabun New"/>
      <family val="2"/>
      <charset val="222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charset val="222"/>
    </font>
    <font>
      <sz val="11"/>
      <color indexed="8"/>
      <name val="Calibri"/>
      <family val="2"/>
      <charset val="222"/>
    </font>
    <font>
      <sz val="10"/>
      <name val="Times New Roman"/>
      <family val="1"/>
      <charset val="222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0"/>
      <color theme="10"/>
      <name val="Arial"/>
      <family val="2"/>
    </font>
    <font>
      <u/>
      <sz val="10"/>
      <color rgb="FF7A1818"/>
      <name val="Georgia"/>
      <family val="1"/>
    </font>
    <font>
      <u/>
      <sz val="11"/>
      <color rgb="FF0000FF"/>
      <name val="Calibri"/>
      <family val="2"/>
      <scheme val="minor"/>
    </font>
    <font>
      <u/>
      <sz val="10"/>
      <color rgb="FF0000FF"/>
      <name val="Arial"/>
      <family val="2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indexed="8"/>
      <name val="Tahoma"/>
      <family val="2"/>
      <charset val="222"/>
    </font>
    <font>
      <sz val="10"/>
      <name val="ApFont"/>
      <charset val="222"/>
    </font>
    <font>
      <sz val="10"/>
      <name val="Cordia New"/>
      <family val="2"/>
    </font>
    <font>
      <sz val="15"/>
      <name val="Angsana New"/>
      <family val="1"/>
    </font>
    <font>
      <b/>
      <sz val="10"/>
      <name val="MS Sans Serif"/>
      <family val="2"/>
    </font>
    <font>
      <u/>
      <sz val="14"/>
      <color indexed="12"/>
      <name val="Cordia New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Arial"/>
      <family val="2"/>
    </font>
    <font>
      <sz val="10"/>
      <name val="Helv"/>
      <family val="2"/>
    </font>
    <font>
      <sz val="10"/>
      <name val="Helv"/>
      <charset val="204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8"/>
      <color indexed="24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2"/>
      <name val="Arial Narrow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8"/>
      <color indexed="8"/>
      <name val="MS Sans Serif"/>
      <family val="2"/>
    </font>
    <font>
      <sz val="14"/>
      <name val="CordiaUPC"/>
      <family val="2"/>
      <charset val="222"/>
    </font>
    <font>
      <b/>
      <sz val="11"/>
      <color indexed="63"/>
      <name val="Tahoma"/>
      <family val="2"/>
      <charset val="222"/>
    </font>
    <font>
      <sz val="8"/>
      <color indexed="61"/>
      <name val="Arial"/>
      <family val="2"/>
    </font>
    <font>
      <b/>
      <i/>
      <sz val="10"/>
      <color indexed="26"/>
      <name val="Arial"/>
      <family val="2"/>
    </font>
    <font>
      <b/>
      <i/>
      <sz val="10"/>
      <color indexed="22"/>
      <name val="Arial"/>
      <family val="2"/>
    </font>
    <font>
      <b/>
      <i/>
      <sz val="10"/>
      <color indexed="32"/>
      <name val="Arial"/>
      <family val="2"/>
    </font>
    <font>
      <b/>
      <sz val="10"/>
      <color indexed="41"/>
      <name val="Arial"/>
      <family val="2"/>
    </font>
    <font>
      <b/>
      <sz val="10"/>
      <color indexed="61"/>
      <name val="Arial"/>
      <family val="2"/>
    </font>
    <font>
      <b/>
      <i/>
      <sz val="10"/>
      <color indexed="9"/>
      <name val="Arial"/>
      <family val="2"/>
    </font>
    <font>
      <b/>
      <i/>
      <sz val="10"/>
      <color indexed="20"/>
      <name val="Arial"/>
      <family val="2"/>
    </font>
    <font>
      <b/>
      <i/>
      <sz val="10"/>
      <name val="Arial"/>
      <family val="2"/>
    </font>
    <font>
      <i/>
      <sz val="10"/>
      <color indexed="9"/>
      <name val="Arial"/>
      <family val="2"/>
    </font>
    <font>
      <b/>
      <sz val="8"/>
      <color indexed="8"/>
      <name val="Comic Sans MS"/>
      <family val="4"/>
      <charset val="222"/>
    </font>
    <font>
      <sz val="8"/>
      <color indexed="8"/>
      <name val="Arial"/>
      <family val="2"/>
      <charset val="222"/>
    </font>
    <font>
      <i/>
      <sz val="8"/>
      <color indexed="8"/>
      <name val="Comic Sans MS"/>
      <family val="4"/>
    </font>
    <font>
      <b/>
      <sz val="10"/>
      <color indexed="8"/>
      <name val="Comic Sans MS"/>
      <family val="4"/>
      <charset val="222"/>
    </font>
    <font>
      <b/>
      <sz val="14"/>
      <name val="Comic Sans MS"/>
      <family val="4"/>
      <charset val="222"/>
    </font>
    <font>
      <sz val="8"/>
      <color indexed="14"/>
      <name val="Comic Sans MS"/>
      <family val="4"/>
    </font>
    <font>
      <sz val="12"/>
      <name val="AngsanaUPC"/>
      <family val="1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name val="ＭＳ Ｐゴシック"/>
      <family val="3"/>
      <charset val="128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1"/>
      <color theme="1"/>
      <name val="Tahoma"/>
      <family val="2"/>
      <charset val="222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9"/>
      <name val="Arial"/>
      <family val="2"/>
    </font>
    <font>
      <u/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</fonts>
  <fills count="7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58"/>
        <bgColor indexed="64"/>
      </patternFill>
    </fill>
    <fill>
      <patternFill patternType="medium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31"/>
      </patternFill>
    </fill>
    <fill>
      <patternFill patternType="solid">
        <fgColor indexed="22"/>
        <bgColor indexed="26"/>
      </patternFill>
    </fill>
    <fill>
      <patternFill patternType="solid">
        <fgColor indexed="22"/>
        <bgColor indexed="29"/>
      </patternFill>
    </fill>
    <fill>
      <patternFill patternType="solid">
        <fgColor indexed="41"/>
        <bgColor indexed="64"/>
      </patternFill>
    </fill>
    <fill>
      <patternFill patternType="solid">
        <fgColor indexed="5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40"/>
        <bgColor indexed="64"/>
      </patternFill>
    </fill>
    <fill>
      <patternFill patternType="solid">
        <fgColor rgb="FFFAFAFA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2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04">
    <xf numFmtId="0" fontId="0" fillId="0" borderId="0"/>
    <xf numFmtId="173" fontId="11" fillId="0" borderId="0"/>
    <xf numFmtId="173" fontId="11" fillId="0" borderId="0"/>
    <xf numFmtId="173" fontId="11" fillId="0" borderId="0"/>
    <xf numFmtId="9" fontId="13" fillId="0" borderId="0"/>
    <xf numFmtId="0" fontId="14" fillId="0" borderId="0" applyNumberFormat="0" applyFill="0" applyBorder="0" applyAlignment="0" applyProtection="0"/>
    <xf numFmtId="5" fontId="15" fillId="0" borderId="1" applyAlignment="0" applyProtection="0"/>
    <xf numFmtId="0" fontId="16" fillId="0" borderId="0" applyFill="0" applyBorder="0" applyAlignment="0"/>
    <xf numFmtId="174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5" fontId="16" fillId="0" borderId="0" applyFill="0" applyBorder="0" applyAlignment="0"/>
    <xf numFmtId="0" fontId="16" fillId="0" borderId="0" applyFill="0" applyBorder="0" applyAlignment="0"/>
    <xf numFmtId="176" fontId="16" fillId="0" borderId="0" applyFill="0" applyBorder="0" applyAlignment="0"/>
    <xf numFmtId="174" fontId="16" fillId="0" borderId="0" applyFill="0" applyBorder="0" applyAlignment="0"/>
    <xf numFmtId="0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0" fontId="17" fillId="0" borderId="0"/>
    <xf numFmtId="0" fontId="18" fillId="0" borderId="0" applyNumberFormat="0" applyAlignment="0">
      <alignment horizontal="left"/>
    </xf>
    <xf numFmtId="0" fontId="14" fillId="0" borderId="2"/>
    <xf numFmtId="174" fontId="16" fillId="0" borderId="0" applyFont="0" applyFill="0" applyBorder="0" applyAlignment="0" applyProtection="0"/>
    <xf numFmtId="178" fontId="17" fillId="0" borderId="0"/>
    <xf numFmtId="14" fontId="12" fillId="0" borderId="0" applyFill="0" applyBorder="0" applyAlignment="0"/>
    <xf numFmtId="38" fontId="19" fillId="0" borderId="3">
      <alignment vertical="center"/>
    </xf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7" fontId="17" fillId="0" borderId="0"/>
    <xf numFmtId="0" fontId="16" fillId="0" borderId="0"/>
    <xf numFmtId="0" fontId="16" fillId="0" borderId="0" applyFill="0" applyBorder="0" applyAlignment="0"/>
    <xf numFmtId="174" fontId="16" fillId="0" borderId="0" applyFill="0" applyBorder="0" applyAlignment="0"/>
    <xf numFmtId="0" fontId="16" fillId="0" borderId="0" applyFill="0" applyBorder="0" applyAlignment="0"/>
    <xf numFmtId="176" fontId="16" fillId="0" borderId="0" applyFill="0" applyBorder="0" applyAlignment="0"/>
    <xf numFmtId="174" fontId="16" fillId="0" borderId="0" applyFill="0" applyBorder="0" applyAlignment="0"/>
    <xf numFmtId="0" fontId="20" fillId="0" borderId="0" applyNumberFormat="0" applyAlignment="0">
      <alignment horizontal="left"/>
    </xf>
    <xf numFmtId="0" fontId="21" fillId="0" borderId="2">
      <alignment horizontal="center"/>
    </xf>
    <xf numFmtId="179" fontId="16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38" fontId="23" fillId="2" borderId="0" applyNumberFormat="0" applyBorder="0" applyAlignment="0" applyProtection="0"/>
    <xf numFmtId="0" fontId="24" fillId="0" borderId="4" applyNumberFormat="0" applyAlignment="0" applyProtection="0">
      <alignment horizontal="left" vertical="center"/>
    </xf>
    <xf numFmtId="0" fontId="24" fillId="0" borderId="5">
      <alignment horizontal="left" vertical="center"/>
    </xf>
    <xf numFmtId="10" fontId="23" fillId="3" borderId="2" applyNumberFormat="0" applyBorder="0" applyAlignment="0" applyProtection="0"/>
    <xf numFmtId="0" fontId="25" fillId="0" borderId="0"/>
    <xf numFmtId="0" fontId="16" fillId="0" borderId="0" applyFill="0" applyBorder="0" applyAlignment="0"/>
    <xf numFmtId="174" fontId="16" fillId="0" borderId="0" applyFill="0" applyBorder="0" applyAlignment="0"/>
    <xf numFmtId="0" fontId="16" fillId="0" borderId="0" applyFill="0" applyBorder="0" applyAlignment="0"/>
    <xf numFmtId="176" fontId="16" fillId="0" borderId="0" applyFill="0" applyBorder="0" applyAlignment="0"/>
    <xf numFmtId="174" fontId="16" fillId="0" borderId="0" applyFill="0" applyBorder="0" applyAlignment="0"/>
    <xf numFmtId="0" fontId="26" fillId="0" borderId="0"/>
    <xf numFmtId="0" fontId="27" fillId="0" borderId="0"/>
    <xf numFmtId="0" fontId="26" fillId="0" borderId="0"/>
    <xf numFmtId="0" fontId="27" fillId="0" borderId="0"/>
    <xf numFmtId="0" fontId="28" fillId="0" borderId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37" fontId="30" fillId="0" borderId="0"/>
    <xf numFmtId="0" fontId="26" fillId="0" borderId="0"/>
    <xf numFmtId="0" fontId="27" fillId="0" borderId="0"/>
    <xf numFmtId="0" fontId="27" fillId="0" borderId="0"/>
    <xf numFmtId="0" fontId="31" fillId="0" borderId="0"/>
    <xf numFmtId="0" fontId="16" fillId="0" borderId="0"/>
    <xf numFmtId="0" fontId="10" fillId="0" borderId="0"/>
    <xf numFmtId="0" fontId="9" fillId="0" borderId="0"/>
    <xf numFmtId="0" fontId="9" fillId="0" borderId="0"/>
    <xf numFmtId="40" fontId="32" fillId="4" borderId="0">
      <alignment horizontal="right"/>
    </xf>
    <xf numFmtId="0" fontId="33" fillId="4" borderId="6"/>
    <xf numFmtId="175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9" fillId="0" borderId="7" applyNumberFormat="0" applyBorder="0"/>
    <xf numFmtId="0" fontId="16" fillId="0" borderId="0" applyFill="0" applyBorder="0" applyAlignment="0"/>
    <xf numFmtId="174" fontId="16" fillId="0" borderId="0" applyFill="0" applyBorder="0" applyAlignment="0"/>
    <xf numFmtId="0" fontId="16" fillId="0" borderId="0" applyFill="0" applyBorder="0" applyAlignment="0"/>
    <xf numFmtId="176" fontId="16" fillId="0" borderId="0" applyFill="0" applyBorder="0" applyAlignment="0"/>
    <xf numFmtId="174" fontId="16" fillId="0" borderId="0" applyFill="0" applyBorder="0" applyAlignment="0"/>
    <xf numFmtId="0" fontId="16" fillId="0" borderId="2" applyNumberFormat="0" applyFont="0"/>
    <xf numFmtId="0" fontId="19" fillId="0" borderId="0" applyNumberFormat="0" applyFont="0" applyFill="0" applyBorder="0" applyAlignment="0" applyProtection="0">
      <alignment horizontal="left"/>
    </xf>
    <xf numFmtId="15" fontId="19" fillId="0" borderId="0" applyFont="0" applyFill="0" applyBorder="0" applyAlignment="0" applyProtection="0"/>
    <xf numFmtId="4" fontId="19" fillId="0" borderId="0" applyFont="0" applyFill="0" applyBorder="0" applyAlignment="0" applyProtection="0"/>
    <xf numFmtId="0" fontId="15" fillId="0" borderId="8">
      <alignment horizontal="center"/>
    </xf>
    <xf numFmtId="3" fontId="19" fillId="0" borderId="0" applyFont="0" applyFill="0" applyBorder="0" applyAlignment="0" applyProtection="0"/>
    <xf numFmtId="0" fontId="19" fillId="5" borderId="0" applyNumberFormat="0" applyFont="0" applyBorder="0" applyAlignment="0" applyProtection="0"/>
    <xf numFmtId="37" fontId="34" fillId="0" borderId="0"/>
    <xf numFmtId="1" fontId="16" fillId="0" borderId="9" applyNumberFormat="0" applyFill="0" applyAlignment="0" applyProtection="0">
      <alignment horizontal="center" vertical="center"/>
    </xf>
    <xf numFmtId="180" fontId="35" fillId="0" borderId="0" applyNumberFormat="0" applyFill="0" applyBorder="0" applyAlignment="0" applyProtection="0">
      <alignment horizontal="left"/>
    </xf>
    <xf numFmtId="0" fontId="16" fillId="0" borderId="2" applyNumberFormat="0"/>
    <xf numFmtId="0" fontId="36" fillId="0" borderId="10"/>
    <xf numFmtId="0" fontId="16" fillId="6" borderId="0"/>
    <xf numFmtId="0" fontId="16" fillId="0" borderId="0" applyNumberFormat="0" applyFill="0" applyBorder="0" applyAlignment="0" applyProtection="0"/>
    <xf numFmtId="173" fontId="11" fillId="0" borderId="0"/>
    <xf numFmtId="0" fontId="37" fillId="0" borderId="11"/>
    <xf numFmtId="40" fontId="38" fillId="0" borderId="0" applyBorder="0">
      <alignment horizontal="right"/>
    </xf>
    <xf numFmtId="49" fontId="12" fillId="0" borderId="0" applyFill="0" applyBorder="0" applyAlignment="0"/>
    <xf numFmtId="181" fontId="16" fillId="0" borderId="0" applyFill="0" applyBorder="0" applyAlignment="0"/>
    <xf numFmtId="0" fontId="16" fillId="0" borderId="0" applyFill="0" applyBorder="0" applyAlignment="0"/>
    <xf numFmtId="0" fontId="39" fillId="7" borderId="2"/>
    <xf numFmtId="182" fontId="23" fillId="0" borderId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9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3" fillId="0" borderId="0"/>
    <xf numFmtId="167" fontId="8" fillId="0" borderId="0" applyFont="0" applyFill="0" applyBorder="0" applyAlignment="0" applyProtection="0"/>
    <xf numFmtId="0" fontId="44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16" fillId="0" borderId="0"/>
    <xf numFmtId="0" fontId="8" fillId="0" borderId="0"/>
    <xf numFmtId="16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7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4" applyNumberFormat="0" applyFill="0" applyAlignment="0" applyProtection="0"/>
    <xf numFmtId="0" fontId="48" fillId="0" borderId="15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8" borderId="0" applyNumberFormat="0" applyBorder="0" applyAlignment="0" applyProtection="0"/>
    <xf numFmtId="0" fontId="51" fillId="9" borderId="0" applyNumberFormat="0" applyBorder="0" applyAlignment="0" applyProtection="0"/>
    <xf numFmtId="0" fontId="52" fillId="10" borderId="0" applyNumberFormat="0" applyBorder="0" applyAlignment="0" applyProtection="0"/>
    <xf numFmtId="0" fontId="53" fillId="11" borderId="17" applyNumberFormat="0" applyAlignment="0" applyProtection="0"/>
    <xf numFmtId="0" fontId="54" fillId="12" borderId="18" applyNumberFormat="0" applyAlignment="0" applyProtection="0"/>
    <xf numFmtId="0" fontId="55" fillId="12" borderId="17" applyNumberFormat="0" applyAlignment="0" applyProtection="0"/>
    <xf numFmtId="0" fontId="56" fillId="0" borderId="19" applyNumberFormat="0" applyFill="0" applyAlignment="0" applyProtection="0"/>
    <xf numFmtId="0" fontId="57" fillId="13" borderId="20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22" applyNumberFormat="0" applyFill="0" applyAlignment="0" applyProtection="0"/>
    <xf numFmtId="0" fontId="61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1" fillId="30" borderId="0" applyNumberFormat="0" applyBorder="0" applyAlignment="0" applyProtection="0"/>
    <xf numFmtId="0" fontId="61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1" fillId="34" borderId="0" applyNumberFormat="0" applyBorder="0" applyAlignment="0" applyProtection="0"/>
    <xf numFmtId="0" fontId="61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1" fillId="38" borderId="0" applyNumberFormat="0" applyBorder="0" applyAlignment="0" applyProtection="0"/>
    <xf numFmtId="0" fontId="6" fillId="0" borderId="0"/>
    <xf numFmtId="0" fontId="44" fillId="0" borderId="0">
      <protection locked="0"/>
    </xf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3" fillId="0" borderId="0"/>
    <xf numFmtId="0" fontId="6" fillId="0" borderId="0"/>
    <xf numFmtId="0" fontId="6" fillId="0" borderId="0"/>
    <xf numFmtId="167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6" fillId="0" borderId="0"/>
    <xf numFmtId="0" fontId="65" fillId="0" borderId="0"/>
    <xf numFmtId="0" fontId="44" fillId="0" borderId="0"/>
    <xf numFmtId="0" fontId="67" fillId="0" borderId="0" applyNumberFormat="0" applyFill="0" applyBorder="0" applyAlignment="0">
      <alignment vertical="top"/>
      <protection locked="0"/>
    </xf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44" fillId="0" borderId="0"/>
    <xf numFmtId="0" fontId="65" fillId="0" borderId="0"/>
    <xf numFmtId="0" fontId="44" fillId="0" borderId="0"/>
    <xf numFmtId="0" fontId="65" fillId="0" borderId="0"/>
    <xf numFmtId="0" fontId="6" fillId="0" borderId="0"/>
    <xf numFmtId="0" fontId="6" fillId="0" borderId="0"/>
    <xf numFmtId="0" fontId="44" fillId="0" borderId="0"/>
    <xf numFmtId="167" fontId="6" fillId="0" borderId="0" applyFont="0" applyFill="0" applyBorder="0" applyAlignment="0" applyProtection="0"/>
    <xf numFmtId="0" fontId="68" fillId="0" borderId="0"/>
    <xf numFmtId="167" fontId="68" fillId="0" borderId="0" applyFont="0" applyFill="0" applyBorder="0" applyAlignment="0" applyProtection="0"/>
    <xf numFmtId="0" fontId="69" fillId="0" borderId="0"/>
    <xf numFmtId="0" fontId="64" fillId="0" borderId="0"/>
    <xf numFmtId="167" fontId="6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4" fillId="0" borderId="0">
      <protection locked="0"/>
    </xf>
    <xf numFmtId="167" fontId="6" fillId="0" borderId="0" applyFont="0" applyFill="0" applyBorder="0" applyAlignment="0" applyProtection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2" fillId="0" borderId="23" applyNumberFormat="0" applyFill="0" applyAlignment="0">
      <protection locked="0"/>
    </xf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" fillId="0" borderId="0"/>
    <xf numFmtId="0" fontId="6" fillId="0" borderId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44" fillId="0" borderId="0">
      <protection locked="0"/>
    </xf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4" fillId="0" borderId="0"/>
    <xf numFmtId="167" fontId="6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70" fillId="0" borderId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" fillId="0" borderId="0"/>
    <xf numFmtId="167" fontId="44" fillId="0" borderId="0" applyFont="0" applyFill="0" applyBorder="0" applyAlignment="0" applyProtection="0"/>
    <xf numFmtId="0" fontId="63" fillId="0" borderId="0"/>
    <xf numFmtId="167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70" fillId="0" borderId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70" fillId="0" borderId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3" fillId="0" borderId="0"/>
    <xf numFmtId="167" fontId="63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3" fillId="0" borderId="0"/>
    <xf numFmtId="167" fontId="63" fillId="0" borderId="0" applyFont="0" applyFill="0" applyBorder="0" applyAlignment="0" applyProtection="0"/>
    <xf numFmtId="0" fontId="63" fillId="0" borderId="0"/>
    <xf numFmtId="167" fontId="63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68" fillId="0" borderId="0"/>
    <xf numFmtId="167" fontId="68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38" borderId="0" applyNumberFormat="0" applyBorder="0" applyAlignment="0" applyProtection="0"/>
    <xf numFmtId="0" fontId="6" fillId="30" borderId="0" applyNumberFormat="0" applyBorder="0" applyAlignment="0" applyProtection="0"/>
    <xf numFmtId="0" fontId="6" fillId="18" borderId="0" applyNumberFormat="0" applyBorder="0" applyAlignment="0" applyProtection="0"/>
    <xf numFmtId="0" fontId="71" fillId="10" borderId="0" applyNumberFormat="0" applyBorder="0" applyAlignment="0" applyProtection="0"/>
    <xf numFmtId="0" fontId="6" fillId="14" borderId="21" applyNumberFormat="0" applyFont="0" applyAlignment="0" applyProtection="0"/>
    <xf numFmtId="0" fontId="6" fillId="26" borderId="0" applyNumberFormat="0" applyBorder="0" applyAlignment="0" applyProtection="0"/>
    <xf numFmtId="0" fontId="6" fillId="34" borderId="0" applyNumberFormat="0" applyBorder="0" applyAlignment="0" applyProtection="0"/>
    <xf numFmtId="0" fontId="6" fillId="22" borderId="0" applyNumberFormat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14" borderId="21" applyNumberFormat="0" applyFont="0" applyAlignment="0" applyProtection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14" borderId="21" applyNumberFormat="0" applyFont="0" applyAlignment="0" applyProtection="0"/>
    <xf numFmtId="167" fontId="68" fillId="0" borderId="0" applyFont="0" applyFill="0" applyBorder="0" applyAlignment="0" applyProtection="0"/>
    <xf numFmtId="0" fontId="44" fillId="0" borderId="0">
      <protection locked="0"/>
    </xf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14" borderId="21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1" borderId="0" applyNumberFormat="0" applyBorder="0" applyAlignment="0" applyProtection="0"/>
    <xf numFmtId="167" fontId="16" fillId="0" borderId="0" applyFont="0" applyFill="0" applyBorder="0" applyAlignment="0" applyProtection="0"/>
    <xf numFmtId="0" fontId="6" fillId="36" borderId="0" applyNumberFormat="0" applyBorder="0" applyAlignment="0" applyProtection="0"/>
    <xf numFmtId="0" fontId="6" fillId="32" borderId="0" applyNumberFormat="0" applyBorder="0" applyAlignment="0" applyProtection="0"/>
    <xf numFmtId="0" fontId="6" fillId="24" borderId="0" applyNumberFormat="0" applyBorder="0" applyAlignment="0" applyProtection="0"/>
    <xf numFmtId="0" fontId="6" fillId="0" borderId="0"/>
    <xf numFmtId="0" fontId="6" fillId="0" borderId="0"/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29" borderId="0" applyNumberFormat="0" applyBorder="0" applyAlignment="0" applyProtection="0"/>
    <xf numFmtId="167" fontId="6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" fillId="0" borderId="0"/>
    <xf numFmtId="167" fontId="4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8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16" borderId="0" applyNumberFormat="0" applyBorder="0" applyAlignment="0" applyProtection="0"/>
    <xf numFmtId="0" fontId="6" fillId="37" borderId="0" applyNumberFormat="0" applyBorder="0" applyAlignment="0" applyProtection="0"/>
    <xf numFmtId="0" fontId="6" fillId="33" borderId="0" applyNumberFormat="0" applyBorder="0" applyAlignment="0" applyProtection="0"/>
    <xf numFmtId="0" fontId="6" fillId="25" borderId="0" applyNumberFormat="0" applyBorder="0" applyAlignment="0" applyProtection="0"/>
    <xf numFmtId="167" fontId="6" fillId="0" borderId="0" applyFont="0" applyFill="0" applyBorder="0" applyAlignment="0" applyProtection="0"/>
    <xf numFmtId="0" fontId="6" fillId="20" borderId="0" applyNumberFormat="0" applyBorder="0" applyAlignment="0" applyProtection="0"/>
    <xf numFmtId="0" fontId="6" fillId="14" borderId="21" applyNumberFormat="0" applyFont="0" applyAlignment="0" applyProtection="0"/>
    <xf numFmtId="0" fontId="6" fillId="17" borderId="0" applyNumberFormat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6" fillId="0" borderId="0"/>
    <xf numFmtId="0" fontId="6" fillId="0" borderId="0"/>
    <xf numFmtId="167" fontId="1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2" fillId="0" borderId="0" applyNumberFormat="0" applyFill="0" applyBorder="0" applyAlignment="0">
      <alignment vertical="top"/>
      <protection locked="0"/>
    </xf>
    <xf numFmtId="0" fontId="62" fillId="0" borderId="0" applyNumberFormat="0" applyFill="0" applyBorder="0" applyAlignment="0" applyProtection="0"/>
    <xf numFmtId="0" fontId="6" fillId="0" borderId="0"/>
    <xf numFmtId="0" fontId="6" fillId="0" borderId="0"/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72" fillId="0" borderId="0"/>
    <xf numFmtId="167" fontId="73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3" fillId="0" borderId="0"/>
    <xf numFmtId="167" fontId="63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3" fillId="0" borderId="0"/>
    <xf numFmtId="167" fontId="63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6" fillId="0" borderId="0"/>
    <xf numFmtId="167" fontId="70" fillId="0" borderId="0" applyFont="0" applyFill="0" applyBorder="0" applyAlignment="0" applyProtection="0"/>
    <xf numFmtId="0" fontId="6" fillId="0" borderId="0"/>
    <xf numFmtId="167" fontId="8" fillId="0" borderId="0" applyFont="0" applyFill="0" applyBorder="0" applyAlignment="0" applyProtection="0"/>
    <xf numFmtId="0" fontId="8" fillId="0" borderId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37" fontId="74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4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44" fillId="0" borderId="0">
      <protection locked="0"/>
    </xf>
    <xf numFmtId="0" fontId="6" fillId="0" borderId="0"/>
    <xf numFmtId="0" fontId="44" fillId="0" borderId="0">
      <protection locked="0"/>
    </xf>
    <xf numFmtId="0" fontId="6" fillId="0" borderId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8" fillId="0" borderId="16" applyNumberFormat="0" applyFill="0" applyAlignment="0" applyProtection="0"/>
    <xf numFmtId="0" fontId="78" fillId="0" borderId="0" applyNumberFormat="0" applyFill="0" applyBorder="0" applyAlignment="0" applyProtection="0"/>
    <xf numFmtId="0" fontId="79" fillId="8" borderId="0" applyNumberFormat="0" applyBorder="0" applyAlignment="0" applyProtection="0"/>
    <xf numFmtId="0" fontId="80" fillId="9" borderId="0" applyNumberFormat="0" applyBorder="0" applyAlignment="0" applyProtection="0"/>
    <xf numFmtId="0" fontId="81" fillId="10" borderId="0" applyNumberFormat="0" applyBorder="0" applyAlignment="0" applyProtection="0"/>
    <xf numFmtId="0" fontId="82" fillId="11" borderId="17" applyNumberFormat="0" applyAlignment="0" applyProtection="0"/>
    <xf numFmtId="0" fontId="83" fillId="12" borderId="18" applyNumberFormat="0" applyAlignment="0" applyProtection="0"/>
    <xf numFmtId="0" fontId="84" fillId="12" borderId="17" applyNumberFormat="0" applyAlignment="0" applyProtection="0"/>
    <xf numFmtId="0" fontId="85" fillId="0" borderId="19" applyNumberFormat="0" applyFill="0" applyAlignment="0" applyProtection="0"/>
    <xf numFmtId="0" fontId="86" fillId="13" borderId="20" applyNumberFormat="0" applyAlignment="0" applyProtection="0"/>
    <xf numFmtId="0" fontId="87" fillId="0" borderId="0" applyNumberFormat="0" applyFill="0" applyBorder="0" applyAlignment="0" applyProtection="0"/>
    <xf numFmtId="0" fontId="64" fillId="14" borderId="21" applyNumberFormat="0" applyFont="0" applyAlignment="0" applyProtection="0"/>
    <xf numFmtId="0" fontId="88" fillId="0" borderId="0" applyNumberFormat="0" applyFill="0" applyBorder="0" applyAlignment="0" applyProtection="0"/>
    <xf numFmtId="0" fontId="89" fillId="0" borderId="22" applyNumberFormat="0" applyFill="0" applyAlignment="0" applyProtection="0"/>
    <xf numFmtId="0" fontId="90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90" fillId="18" borderId="0" applyNumberFormat="0" applyBorder="0" applyAlignment="0" applyProtection="0"/>
    <xf numFmtId="0" fontId="90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90" fillId="22" borderId="0" applyNumberFormat="0" applyBorder="0" applyAlignment="0" applyProtection="0"/>
    <xf numFmtId="0" fontId="90" fillId="23" borderId="0" applyNumberFormat="0" applyBorder="0" applyAlignment="0" applyProtection="0"/>
    <xf numFmtId="0" fontId="64" fillId="24" borderId="0" applyNumberFormat="0" applyBorder="0" applyAlignment="0" applyProtection="0"/>
    <xf numFmtId="0" fontId="64" fillId="25" borderId="0" applyNumberFormat="0" applyBorder="0" applyAlignment="0" applyProtection="0"/>
    <xf numFmtId="0" fontId="90" fillId="26" borderId="0" applyNumberFormat="0" applyBorder="0" applyAlignment="0" applyProtection="0"/>
    <xf numFmtId="0" fontId="90" fillId="27" borderId="0" applyNumberFormat="0" applyBorder="0" applyAlignment="0" applyProtection="0"/>
    <xf numFmtId="0" fontId="64" fillId="28" borderId="0" applyNumberFormat="0" applyBorder="0" applyAlignment="0" applyProtection="0"/>
    <xf numFmtId="0" fontId="64" fillId="29" borderId="0" applyNumberFormat="0" applyBorder="0" applyAlignment="0" applyProtection="0"/>
    <xf numFmtId="0" fontId="90" fillId="30" borderId="0" applyNumberFormat="0" applyBorder="0" applyAlignment="0" applyProtection="0"/>
    <xf numFmtId="0" fontId="90" fillId="31" borderId="0" applyNumberFormat="0" applyBorder="0" applyAlignment="0" applyProtection="0"/>
    <xf numFmtId="0" fontId="64" fillId="32" borderId="0" applyNumberFormat="0" applyBorder="0" applyAlignment="0" applyProtection="0"/>
    <xf numFmtId="0" fontId="64" fillId="33" borderId="0" applyNumberFormat="0" applyBorder="0" applyAlignment="0" applyProtection="0"/>
    <xf numFmtId="0" fontId="90" fillId="34" borderId="0" applyNumberFormat="0" applyBorder="0" applyAlignment="0" applyProtection="0"/>
    <xf numFmtId="0" fontId="90" fillId="35" borderId="0" applyNumberFormat="0" applyBorder="0" applyAlignment="0" applyProtection="0"/>
    <xf numFmtId="0" fontId="64" fillId="36" borderId="0" applyNumberFormat="0" applyBorder="0" applyAlignment="0" applyProtection="0"/>
    <xf numFmtId="0" fontId="64" fillId="37" borderId="0" applyNumberFormat="0" applyBorder="0" applyAlignment="0" applyProtection="0"/>
    <xf numFmtId="0" fontId="90" fillId="38" borderId="0" applyNumberFormat="0" applyBorder="0" applyAlignment="0" applyProtection="0"/>
    <xf numFmtId="167" fontId="6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91" fillId="0" borderId="0" applyNumberFormat="0" applyFill="0" applyBorder="0" applyAlignment="0" applyProtection="0">
      <protection locked="0"/>
    </xf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3" fillId="0" borderId="0"/>
    <xf numFmtId="0" fontId="62" fillId="0" borderId="0" applyNumberFormat="0" applyFill="0" applyBorder="0" applyAlignment="0" applyProtection="0"/>
    <xf numFmtId="0" fontId="62" fillId="0" borderId="23" applyNumberFormat="0" applyFill="0" applyAlignment="0">
      <protection locked="0"/>
    </xf>
    <xf numFmtId="0" fontId="92" fillId="0" borderId="0" applyNumberFormat="0" applyFill="0" applyBorder="0" applyAlignment="0" applyProtection="0"/>
    <xf numFmtId="0" fontId="44" fillId="0" borderId="0">
      <protection locked="0"/>
    </xf>
    <xf numFmtId="0" fontId="62" fillId="0" borderId="0" applyNumberFormat="0" applyFill="0" applyBorder="0" applyAlignment="0">
      <alignment vertical="top"/>
      <protection locked="0"/>
    </xf>
    <xf numFmtId="0" fontId="44" fillId="0" borderId="0">
      <protection locked="0"/>
    </xf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0" fontId="62" fillId="0" borderId="0" applyNumberFormat="0" applyFill="0" applyBorder="0" applyAlignment="0">
      <alignment vertical="top"/>
      <protection locked="0"/>
    </xf>
    <xf numFmtId="0" fontId="62" fillId="0" borderId="23" applyNumberFormat="0" applyFill="0" applyAlignment="0">
      <protection locked="0"/>
    </xf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91" fillId="0" borderId="0" applyNumberFormat="0" applyFill="0" applyBorder="0" applyAlignment="0" applyProtection="0">
      <protection locked="0"/>
    </xf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" fillId="0" borderId="0"/>
    <xf numFmtId="0" fontId="6" fillId="0" borderId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2" fillId="0" borderId="23" applyNumberFormat="0" applyFill="0" applyAlignment="0">
      <alignment wrapText="1"/>
      <protection locked="0"/>
    </xf>
    <xf numFmtId="0" fontId="93" fillId="0" borderId="0" applyNumberFormat="0" applyFill="0" applyBorder="0" applyProtection="0">
      <alignment wrapText="1"/>
    </xf>
    <xf numFmtId="0" fontId="94" fillId="0" borderId="0" applyNumberFormat="0" applyFill="0" applyBorder="0" applyAlignment="0">
      <protection locked="0"/>
    </xf>
    <xf numFmtId="167" fontId="6" fillId="0" borderId="0" applyFont="0" applyFill="0" applyBorder="0" applyAlignment="0" applyProtection="0"/>
    <xf numFmtId="0" fontId="63" fillId="0" borderId="0"/>
    <xf numFmtId="167" fontId="63" fillId="0" borderId="0" applyFont="0" applyFill="0" applyBorder="0" applyAlignment="0" applyProtection="0"/>
    <xf numFmtId="0" fontId="63" fillId="28" borderId="0" applyNumberFormat="0" applyBorder="0" applyAlignment="0" applyProtection="0"/>
    <xf numFmtId="0" fontId="110" fillId="22" borderId="0" applyNumberFormat="0" applyBorder="0" applyAlignment="0" applyProtection="0"/>
    <xf numFmtId="0" fontId="97" fillId="0" borderId="15" applyNumberFormat="0" applyFill="0" applyAlignment="0" applyProtection="0"/>
    <xf numFmtId="0" fontId="63" fillId="21" borderId="0" applyNumberFormat="0" applyBorder="0" applyAlignment="0" applyProtection="0"/>
    <xf numFmtId="0" fontId="110" fillId="38" borderId="0" applyNumberFormat="0" applyBorder="0" applyAlignment="0" applyProtection="0"/>
    <xf numFmtId="0" fontId="110" fillId="31" borderId="0" applyNumberFormat="0" applyBorder="0" applyAlignment="0" applyProtection="0"/>
    <xf numFmtId="0" fontId="110" fillId="15" borderId="0" applyNumberFormat="0" applyBorder="0" applyAlignment="0" applyProtection="0"/>
    <xf numFmtId="0" fontId="63" fillId="20" borderId="0" applyNumberFormat="0" applyBorder="0" applyAlignment="0" applyProtection="0"/>
    <xf numFmtId="0" fontId="63" fillId="37" borderId="0" applyNumberFormat="0" applyBorder="0" applyAlignment="0" applyProtection="0"/>
    <xf numFmtId="0" fontId="110" fillId="27" borderId="0" applyNumberFormat="0" applyBorder="0" applyAlignment="0" applyProtection="0"/>
    <xf numFmtId="0" fontId="63" fillId="33" borderId="0" applyNumberFormat="0" applyBorder="0" applyAlignment="0" applyProtection="0"/>
    <xf numFmtId="0" fontId="63" fillId="17" borderId="0" applyNumberFormat="0" applyBorder="0" applyAlignment="0" applyProtection="0"/>
    <xf numFmtId="0" fontId="95" fillId="0" borderId="0" applyNumberFormat="0" applyFill="0" applyBorder="0" applyAlignment="0" applyProtection="0"/>
    <xf numFmtId="0" fontId="102" fillId="11" borderId="17" applyNumberFormat="0" applyAlignment="0" applyProtection="0"/>
    <xf numFmtId="0" fontId="96" fillId="0" borderId="14" applyNumberFormat="0" applyFill="0" applyAlignment="0" applyProtection="0"/>
    <xf numFmtId="0" fontId="110" fillId="30" borderId="0" applyNumberFormat="0" applyBorder="0" applyAlignment="0" applyProtection="0"/>
    <xf numFmtId="0" fontId="110" fillId="35" borderId="0" applyNumberFormat="0" applyBorder="0" applyAlignment="0" applyProtection="0"/>
    <xf numFmtId="0" fontId="109" fillId="0" borderId="22" applyNumberFormat="0" applyFill="0" applyAlignment="0" applyProtection="0"/>
    <xf numFmtId="0" fontId="110" fillId="19" borderId="0" applyNumberFormat="0" applyBorder="0" applyAlignment="0" applyProtection="0"/>
    <xf numFmtId="0" fontId="63" fillId="36" borderId="0" applyNumberFormat="0" applyBorder="0" applyAlignment="0" applyProtection="0"/>
    <xf numFmtId="0" fontId="110" fillId="26" borderId="0" applyNumberFormat="0" applyBorder="0" applyAlignment="0" applyProtection="0"/>
    <xf numFmtId="0" fontId="63" fillId="32" borderId="0" applyNumberFormat="0" applyBorder="0" applyAlignment="0" applyProtection="0"/>
    <xf numFmtId="0" fontId="101" fillId="10" borderId="0" applyNumberFormat="0" applyBorder="0" applyAlignment="0" applyProtection="0"/>
    <xf numFmtId="0" fontId="63" fillId="29" borderId="0" applyNumberFormat="0" applyBorder="0" applyAlignment="0" applyProtection="0"/>
    <xf numFmtId="0" fontId="108" fillId="0" borderId="0" applyNumberFormat="0" applyFill="0" applyBorder="0" applyAlignment="0" applyProtection="0"/>
    <xf numFmtId="0" fontId="110" fillId="18" borderId="0" applyNumberFormat="0" applyBorder="0" applyAlignment="0" applyProtection="0"/>
    <xf numFmtId="0" fontId="63" fillId="14" borderId="21" applyNumberFormat="0" applyFont="0" applyAlignment="0" applyProtection="0"/>
    <xf numFmtId="0" fontId="105" fillId="0" borderId="19" applyNumberFormat="0" applyFill="0" applyAlignment="0" applyProtection="0"/>
    <xf numFmtId="0" fontId="63" fillId="24" borderId="0" applyNumberFormat="0" applyBorder="0" applyAlignment="0" applyProtection="0"/>
    <xf numFmtId="0" fontId="100" fillId="9" borderId="0" applyNumberFormat="0" applyBorder="0" applyAlignment="0" applyProtection="0"/>
    <xf numFmtId="0" fontId="110" fillId="34" borderId="0" applyNumberFormat="0" applyBorder="0" applyAlignment="0" applyProtection="0"/>
    <xf numFmtId="0" fontId="107" fillId="0" borderId="0" applyNumberFormat="0" applyFill="0" applyBorder="0" applyAlignment="0" applyProtection="0"/>
    <xf numFmtId="0" fontId="104" fillId="12" borderId="17" applyNumberFormat="0" applyAlignment="0" applyProtection="0"/>
    <xf numFmtId="0" fontId="110" fillId="23" borderId="0" applyNumberFormat="0" applyBorder="0" applyAlignment="0" applyProtection="0"/>
    <xf numFmtId="0" fontId="99" fillId="8" borderId="0" applyNumberFormat="0" applyBorder="0" applyAlignment="0" applyProtection="0"/>
    <xf numFmtId="0" fontId="98" fillId="0" borderId="0" applyNumberFormat="0" applyFill="0" applyBorder="0" applyAlignment="0" applyProtection="0"/>
    <xf numFmtId="0" fontId="98" fillId="0" borderId="16" applyNumberFormat="0" applyFill="0" applyAlignment="0" applyProtection="0"/>
    <xf numFmtId="0" fontId="63" fillId="16" borderId="0" applyNumberFormat="0" applyBorder="0" applyAlignment="0" applyProtection="0"/>
    <xf numFmtId="0" fontId="106" fillId="13" borderId="20" applyNumberFormat="0" applyAlignment="0" applyProtection="0"/>
    <xf numFmtId="0" fontId="103" fillId="12" borderId="18" applyNumberFormat="0" applyAlignment="0" applyProtection="0"/>
    <xf numFmtId="0" fontId="63" fillId="25" borderId="0" applyNumberFormat="0" applyBorder="0" applyAlignment="0" applyProtection="0"/>
    <xf numFmtId="167" fontId="63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16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6" fillId="0" borderId="0"/>
    <xf numFmtId="0" fontId="120" fillId="0" borderId="0"/>
    <xf numFmtId="0" fontId="120" fillId="0" borderId="0"/>
    <xf numFmtId="0" fontId="120" fillId="0" borderId="0"/>
    <xf numFmtId="0" fontId="16" fillId="0" borderId="0"/>
    <xf numFmtId="0" fontId="16" fillId="0" borderId="0"/>
    <xf numFmtId="0" fontId="120" fillId="0" borderId="0"/>
    <xf numFmtId="0" fontId="120" fillId="0" borderId="0"/>
    <xf numFmtId="0" fontId="12" fillId="0" borderId="0">
      <alignment vertical="top"/>
    </xf>
    <xf numFmtId="0" fontId="12" fillId="0" borderId="0">
      <alignment vertical="top"/>
    </xf>
    <xf numFmtId="0" fontId="121" fillId="0" borderId="0"/>
    <xf numFmtId="0" fontId="12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1" fillId="0" borderId="0"/>
    <xf numFmtId="0" fontId="120" fillId="0" borderId="0"/>
    <xf numFmtId="0" fontId="121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1" fillId="0" borderId="0"/>
    <xf numFmtId="0" fontId="111" fillId="39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111" fillId="4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111" fillId="41" borderId="0" applyNumberFormat="0" applyBorder="0" applyAlignment="0" applyProtection="0"/>
    <xf numFmtId="0" fontId="68" fillId="24" borderId="0" applyNumberFormat="0" applyBorder="0" applyAlignment="0" applyProtection="0"/>
    <xf numFmtId="0" fontId="68" fillId="24" borderId="0" applyNumberFormat="0" applyBorder="0" applyAlignment="0" applyProtection="0"/>
    <xf numFmtId="0" fontId="111" fillId="42" borderId="0" applyNumberFormat="0" applyBorder="0" applyAlignment="0" applyProtection="0"/>
    <xf numFmtId="0" fontId="68" fillId="28" borderId="0" applyNumberFormat="0" applyBorder="0" applyAlignment="0" applyProtection="0"/>
    <xf numFmtId="0" fontId="68" fillId="28" borderId="0" applyNumberFormat="0" applyBorder="0" applyAlignment="0" applyProtection="0"/>
    <xf numFmtId="0" fontId="111" fillId="43" borderId="0" applyNumberFormat="0" applyBorder="0" applyAlignment="0" applyProtection="0"/>
    <xf numFmtId="0" fontId="68" fillId="32" borderId="0" applyNumberFormat="0" applyBorder="0" applyAlignment="0" applyProtection="0"/>
    <xf numFmtId="0" fontId="68" fillId="32" borderId="0" applyNumberFormat="0" applyBorder="0" applyAlignment="0" applyProtection="0"/>
    <xf numFmtId="0" fontId="111" fillId="44" borderId="0" applyNumberFormat="0" applyBorder="0" applyAlignment="0" applyProtection="0"/>
    <xf numFmtId="0" fontId="68" fillId="36" borderId="0" applyNumberFormat="0" applyBorder="0" applyAlignment="0" applyProtection="0"/>
    <xf numFmtId="0" fontId="68" fillId="36" borderId="0" applyNumberFormat="0" applyBorder="0" applyAlignment="0" applyProtection="0"/>
    <xf numFmtId="0" fontId="111" fillId="45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111" fillId="46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111" fillId="47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111" fillId="42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111" fillId="45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111" fillId="48" borderId="0" applyNumberFormat="0" applyBorder="0" applyAlignment="0" applyProtection="0"/>
    <xf numFmtId="0" fontId="68" fillId="37" borderId="0" applyNumberFormat="0" applyBorder="0" applyAlignment="0" applyProtection="0"/>
    <xf numFmtId="0" fontId="68" fillId="37" borderId="0" applyNumberFormat="0" applyBorder="0" applyAlignment="0" applyProtection="0"/>
    <xf numFmtId="0" fontId="122" fillId="49" borderId="0" applyNumberFormat="0" applyBorder="0" applyAlignment="0" applyProtection="0"/>
    <xf numFmtId="0" fontId="175" fillId="18" borderId="0" applyNumberFormat="0" applyBorder="0" applyAlignment="0" applyProtection="0"/>
    <xf numFmtId="0" fontId="175" fillId="18" borderId="0" applyNumberFormat="0" applyBorder="0" applyAlignment="0" applyProtection="0"/>
    <xf numFmtId="0" fontId="122" fillId="46" borderId="0" applyNumberFormat="0" applyBorder="0" applyAlignment="0" applyProtection="0"/>
    <xf numFmtId="0" fontId="175" fillId="22" borderId="0" applyNumberFormat="0" applyBorder="0" applyAlignment="0" applyProtection="0"/>
    <xf numFmtId="0" fontId="175" fillId="22" borderId="0" applyNumberFormat="0" applyBorder="0" applyAlignment="0" applyProtection="0"/>
    <xf numFmtId="0" fontId="122" fillId="47" borderId="0" applyNumberFormat="0" applyBorder="0" applyAlignment="0" applyProtection="0"/>
    <xf numFmtId="0" fontId="175" fillId="26" borderId="0" applyNumberFormat="0" applyBorder="0" applyAlignment="0" applyProtection="0"/>
    <xf numFmtId="0" fontId="175" fillId="26" borderId="0" applyNumberFormat="0" applyBorder="0" applyAlignment="0" applyProtection="0"/>
    <xf numFmtId="0" fontId="122" fillId="50" borderId="0" applyNumberFormat="0" applyBorder="0" applyAlignment="0" applyProtection="0"/>
    <xf numFmtId="0" fontId="175" fillId="30" borderId="0" applyNumberFormat="0" applyBorder="0" applyAlignment="0" applyProtection="0"/>
    <xf numFmtId="0" fontId="175" fillId="30" borderId="0" applyNumberFormat="0" applyBorder="0" applyAlignment="0" applyProtection="0"/>
    <xf numFmtId="0" fontId="122" fillId="51" borderId="0" applyNumberFormat="0" applyBorder="0" applyAlignment="0" applyProtection="0"/>
    <xf numFmtId="0" fontId="175" fillId="34" borderId="0" applyNumberFormat="0" applyBorder="0" applyAlignment="0" applyProtection="0"/>
    <xf numFmtId="0" fontId="175" fillId="34" borderId="0" applyNumberFormat="0" applyBorder="0" applyAlignment="0" applyProtection="0"/>
    <xf numFmtId="0" fontId="122" fillId="52" borderId="0" applyNumberFormat="0" applyBorder="0" applyAlignment="0" applyProtection="0"/>
    <xf numFmtId="0" fontId="175" fillId="38" borderId="0" applyNumberFormat="0" applyBorder="0" applyAlignment="0" applyProtection="0"/>
    <xf numFmtId="0" fontId="175" fillId="38" borderId="0" applyNumberFormat="0" applyBorder="0" applyAlignment="0" applyProtection="0"/>
    <xf numFmtId="0" fontId="122" fillId="53" borderId="0" applyNumberFormat="0" applyBorder="0" applyAlignment="0" applyProtection="0"/>
    <xf numFmtId="0" fontId="175" fillId="15" borderId="0" applyNumberFormat="0" applyBorder="0" applyAlignment="0" applyProtection="0"/>
    <xf numFmtId="0" fontId="175" fillId="15" borderId="0" applyNumberFormat="0" applyBorder="0" applyAlignment="0" applyProtection="0"/>
    <xf numFmtId="0" fontId="122" fillId="54" borderId="0" applyNumberFormat="0" applyBorder="0" applyAlignment="0" applyProtection="0"/>
    <xf numFmtId="0" fontId="175" fillId="19" borderId="0" applyNumberFormat="0" applyBorder="0" applyAlignment="0" applyProtection="0"/>
    <xf numFmtId="0" fontId="175" fillId="19" borderId="0" applyNumberFormat="0" applyBorder="0" applyAlignment="0" applyProtection="0"/>
    <xf numFmtId="0" fontId="122" fillId="55" borderId="0" applyNumberFormat="0" applyBorder="0" applyAlignment="0" applyProtection="0"/>
    <xf numFmtId="0" fontId="175" fillId="23" borderId="0" applyNumberFormat="0" applyBorder="0" applyAlignment="0" applyProtection="0"/>
    <xf numFmtId="0" fontId="175" fillId="23" borderId="0" applyNumberFormat="0" applyBorder="0" applyAlignment="0" applyProtection="0"/>
    <xf numFmtId="0" fontId="122" fillId="50" borderId="0" applyNumberFormat="0" applyBorder="0" applyAlignment="0" applyProtection="0"/>
    <xf numFmtId="0" fontId="175" fillId="27" borderId="0" applyNumberFormat="0" applyBorder="0" applyAlignment="0" applyProtection="0"/>
    <xf numFmtId="0" fontId="175" fillId="27" borderId="0" applyNumberFormat="0" applyBorder="0" applyAlignment="0" applyProtection="0"/>
    <xf numFmtId="0" fontId="122" fillId="51" borderId="0" applyNumberFormat="0" applyBorder="0" applyAlignment="0" applyProtection="0"/>
    <xf numFmtId="0" fontId="175" fillId="31" borderId="0" applyNumberFormat="0" applyBorder="0" applyAlignment="0" applyProtection="0"/>
    <xf numFmtId="0" fontId="175" fillId="31" borderId="0" applyNumberFormat="0" applyBorder="0" applyAlignment="0" applyProtection="0"/>
    <xf numFmtId="0" fontId="122" fillId="56" borderId="0" applyNumberFormat="0" applyBorder="0" applyAlignment="0" applyProtection="0"/>
    <xf numFmtId="0" fontId="175" fillId="35" borderId="0" applyNumberFormat="0" applyBorder="0" applyAlignment="0" applyProtection="0"/>
    <xf numFmtId="0" fontId="175" fillId="35" borderId="0" applyNumberFormat="0" applyBorder="0" applyAlignment="0" applyProtection="0"/>
    <xf numFmtId="0" fontId="123" fillId="40" borderId="0" applyNumberFormat="0" applyBorder="0" applyAlignment="0" applyProtection="0"/>
    <xf numFmtId="0" fontId="176" fillId="9" borderId="0" applyNumberFormat="0" applyBorder="0" applyAlignment="0" applyProtection="0"/>
    <xf numFmtId="0" fontId="176" fillId="9" borderId="0" applyNumberFormat="0" applyBorder="0" applyAlignment="0" applyProtection="0"/>
    <xf numFmtId="187" fontId="115" fillId="0" borderId="1" applyAlignment="0" applyProtection="0"/>
    <xf numFmtId="49" fontId="124" fillId="0" borderId="0" applyFont="0" applyFill="0" applyBorder="0" applyAlignment="0" applyProtection="0">
      <alignment horizontal="left"/>
    </xf>
    <xf numFmtId="188" fontId="45" fillId="0" borderId="0" applyAlignment="0" applyProtection="0"/>
    <xf numFmtId="189" fontId="23" fillId="0" borderId="0" applyFill="0" applyBorder="0" applyAlignment="0" applyProtection="0"/>
    <xf numFmtId="49" fontId="23" fillId="0" borderId="0" applyNumberFormat="0" applyAlignment="0" applyProtection="0">
      <alignment horizontal="left"/>
    </xf>
    <xf numFmtId="49" fontId="125" fillId="0" borderId="24" applyNumberFormat="0" applyAlignment="0" applyProtection="0">
      <alignment horizontal="left" wrapText="1"/>
    </xf>
    <xf numFmtId="49" fontId="125" fillId="0" borderId="0" applyNumberFormat="0" applyAlignment="0" applyProtection="0">
      <alignment horizontal="left" wrapText="1"/>
    </xf>
    <xf numFmtId="49" fontId="126" fillId="0" borderId="0" applyAlignment="0" applyProtection="0">
      <alignment horizontal="left"/>
    </xf>
    <xf numFmtId="190" fontId="23" fillId="0" borderId="0" applyFill="0"/>
    <xf numFmtId="190" fontId="23" fillId="0" borderId="0">
      <alignment horizontal="center"/>
    </xf>
    <xf numFmtId="0" fontId="23" fillId="0" borderId="0" applyFill="0">
      <alignment horizontal="center"/>
    </xf>
    <xf numFmtId="190" fontId="127" fillId="0" borderId="25" applyFill="0"/>
    <xf numFmtId="0" fontId="16" fillId="0" borderId="0" applyFont="0" applyAlignment="0"/>
    <xf numFmtId="0" fontId="128" fillId="0" borderId="0" applyFill="0">
      <alignment vertical="top"/>
    </xf>
    <xf numFmtId="0" fontId="127" fillId="0" borderId="0" applyFill="0">
      <alignment horizontal="left" vertical="top"/>
    </xf>
    <xf numFmtId="190" fontId="24" fillId="0" borderId="1" applyFill="0"/>
    <xf numFmtId="0" fontId="16" fillId="0" borderId="0" applyNumberFormat="0" applyFont="0" applyAlignment="0"/>
    <xf numFmtId="0" fontId="128" fillId="0" borderId="0" applyFill="0">
      <alignment wrapText="1"/>
    </xf>
    <xf numFmtId="0" fontId="127" fillId="0" borderId="0" applyFill="0">
      <alignment horizontal="left" vertical="top" wrapText="1"/>
    </xf>
    <xf numFmtId="190" fontId="129" fillId="0" borderId="0" applyFill="0"/>
    <xf numFmtId="0" fontId="130" fillId="0" borderId="0" applyNumberFormat="0" applyFont="0" applyAlignment="0">
      <alignment horizontal="center"/>
    </xf>
    <xf numFmtId="0" fontId="131" fillId="0" borderId="0" applyFill="0">
      <alignment vertical="top" wrapText="1"/>
    </xf>
    <xf numFmtId="0" fontId="24" fillId="0" borderId="0" applyFill="0">
      <alignment horizontal="left" vertical="top" wrapText="1"/>
    </xf>
    <xf numFmtId="190" fontId="16" fillId="0" borderId="0" applyFill="0"/>
    <xf numFmtId="0" fontId="130" fillId="0" borderId="0" applyNumberFormat="0" applyFont="0" applyAlignment="0">
      <alignment horizontal="center"/>
    </xf>
    <xf numFmtId="0" fontId="132" fillId="0" borderId="0" applyFill="0">
      <alignment vertical="center" wrapText="1"/>
    </xf>
    <xf numFmtId="0" fontId="133" fillId="0" borderId="0">
      <alignment horizontal="left" vertical="center" wrapText="1"/>
    </xf>
    <xf numFmtId="190" fontId="45" fillId="0" borderId="0" applyFill="0"/>
    <xf numFmtId="0" fontId="130" fillId="0" borderId="0" applyNumberFormat="0" applyFont="0" applyAlignment="0">
      <alignment horizontal="center"/>
    </xf>
    <xf numFmtId="0" fontId="134" fillId="0" borderId="0" applyFill="0">
      <alignment horizontal="center" vertical="center" wrapText="1"/>
    </xf>
    <xf numFmtId="0" fontId="16" fillId="0" borderId="0" applyFill="0">
      <alignment horizontal="center" vertical="center" wrapText="1"/>
    </xf>
    <xf numFmtId="190" fontId="135" fillId="0" borderId="0" applyFill="0"/>
    <xf numFmtId="0" fontId="130" fillId="0" borderId="0" applyNumberFormat="0" applyFont="0" applyAlignment="0">
      <alignment horizontal="center"/>
    </xf>
    <xf numFmtId="0" fontId="136" fillId="0" borderId="0" applyFill="0">
      <alignment horizontal="center" vertical="center" wrapText="1"/>
    </xf>
    <xf numFmtId="0" fontId="137" fillId="0" borderId="0" applyFill="0">
      <alignment horizontal="center" vertical="center" wrapText="1"/>
    </xf>
    <xf numFmtId="190" fontId="138" fillId="0" borderId="0" applyFill="0"/>
    <xf numFmtId="0" fontId="130" fillId="0" borderId="0" applyNumberFormat="0" applyFont="0" applyAlignment="0">
      <alignment horizontal="center"/>
    </xf>
    <xf numFmtId="0" fontId="139" fillId="0" borderId="0">
      <alignment horizontal="center" wrapText="1"/>
    </xf>
    <xf numFmtId="0" fontId="135" fillId="0" borderId="0" applyFill="0">
      <alignment horizontal="center" wrapText="1"/>
    </xf>
    <xf numFmtId="0" fontId="140" fillId="57" borderId="26" applyNumberFormat="0" applyAlignment="0" applyProtection="0"/>
    <xf numFmtId="0" fontId="177" fillId="12" borderId="17" applyNumberFormat="0" applyAlignment="0" applyProtection="0"/>
    <xf numFmtId="0" fontId="177" fillId="12" borderId="17" applyNumberFormat="0" applyAlignment="0" applyProtection="0"/>
    <xf numFmtId="0" fontId="141" fillId="58" borderId="27" applyNumberFormat="0" applyAlignment="0" applyProtection="0"/>
    <xf numFmtId="0" fontId="178" fillId="13" borderId="20" applyNumberFormat="0" applyAlignment="0" applyProtection="0"/>
    <xf numFmtId="0" fontId="178" fillId="13" borderId="20" applyNumberFormat="0" applyAlignment="0" applyProtection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68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1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68" fillId="0" borderId="0" applyFont="0" applyFill="0" applyBorder="0" applyAlignment="0" applyProtection="0"/>
    <xf numFmtId="167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" fontId="112" fillId="0" borderId="0" applyFont="0" applyFill="0" applyBorder="0" applyAlignment="0" applyProtection="0"/>
    <xf numFmtId="18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91" fontId="13" fillId="0" borderId="0"/>
    <xf numFmtId="192" fontId="13" fillId="0" borderId="0"/>
    <xf numFmtId="0" fontId="142" fillId="0" borderId="0"/>
    <xf numFmtId="179" fontId="16" fillId="0" borderId="0" applyFont="0" applyFill="0" applyBorder="0" applyAlignment="0" applyProtection="0"/>
    <xf numFmtId="0" fontId="143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44" fillId="41" borderId="0" applyNumberFormat="0" applyBorder="0" applyAlignment="0" applyProtection="0"/>
    <xf numFmtId="0" fontId="180" fillId="8" borderId="0" applyNumberFormat="0" applyBorder="0" applyAlignment="0" applyProtection="0"/>
    <xf numFmtId="0" fontId="180" fillId="8" borderId="0" applyNumberFormat="0" applyBorder="0" applyAlignment="0" applyProtection="0"/>
    <xf numFmtId="0" fontId="145" fillId="0" borderId="28" applyNumberFormat="0" applyFill="0" applyAlignment="0" applyProtection="0"/>
    <xf numFmtId="0" fontId="47" fillId="0" borderId="14" applyNumberFormat="0" applyFill="0" applyAlignment="0" applyProtection="0"/>
    <xf numFmtId="0" fontId="47" fillId="0" borderId="14" applyNumberFormat="0" applyFill="0" applyAlignment="0" applyProtection="0"/>
    <xf numFmtId="0" fontId="146" fillId="0" borderId="29" applyNumberFormat="0" applyFill="0" applyAlignment="0" applyProtection="0"/>
    <xf numFmtId="0" fontId="48" fillId="0" borderId="15" applyNumberFormat="0" applyFill="0" applyAlignment="0" applyProtection="0"/>
    <xf numFmtId="0" fontId="48" fillId="0" borderId="15" applyNumberFormat="0" applyFill="0" applyAlignment="0" applyProtection="0"/>
    <xf numFmtId="0" fontId="147" fillId="0" borderId="30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14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6" fillId="0" borderId="0" applyNumberFormat="0" applyFill="0" applyBorder="0" applyAlignment="0" applyProtection="0">
      <alignment vertical="top"/>
      <protection locked="0"/>
    </xf>
    <xf numFmtId="0" fontId="148" fillId="44" borderId="26" applyNumberFormat="0" applyAlignment="0" applyProtection="0"/>
    <xf numFmtId="0" fontId="148" fillId="44" borderId="26" applyNumberFormat="0" applyAlignment="0" applyProtection="0"/>
    <xf numFmtId="0" fontId="181" fillId="11" borderId="17" applyNumberFormat="0" applyAlignment="0" applyProtection="0"/>
    <xf numFmtId="0" fontId="181" fillId="11" borderId="17" applyNumberFormat="0" applyAlignment="0" applyProtection="0"/>
    <xf numFmtId="0" fontId="181" fillId="11" borderId="17" applyNumberFormat="0" applyAlignment="0" applyProtection="0"/>
    <xf numFmtId="0" fontId="181" fillId="11" borderId="17" applyNumberFormat="0" applyAlignment="0" applyProtection="0"/>
    <xf numFmtId="0" fontId="149" fillId="0" borderId="31" applyNumberFormat="0" applyFill="0" applyAlignment="0" applyProtection="0"/>
    <xf numFmtId="0" fontId="182" fillId="0" borderId="19" applyNumberFormat="0" applyFill="0" applyAlignment="0" applyProtection="0"/>
    <xf numFmtId="0" fontId="182" fillId="0" borderId="19" applyNumberFormat="0" applyFill="0" applyAlignment="0" applyProtection="0"/>
    <xf numFmtId="38" fontId="17" fillId="0" borderId="0"/>
    <xf numFmtId="38" fontId="118" fillId="1" borderId="12"/>
    <xf numFmtId="185" fontId="16" fillId="0" borderId="0" applyFont="0" applyFill="0" applyBorder="0" applyAlignment="0" applyProtection="0"/>
    <xf numFmtId="0" fontId="150" fillId="59" borderId="0" applyNumberFormat="0" applyBorder="0" applyAlignment="0" applyProtection="0"/>
    <xf numFmtId="0" fontId="183" fillId="10" borderId="0" applyNumberFormat="0" applyBorder="0" applyAlignment="0" applyProtection="0"/>
    <xf numFmtId="0" fontId="183" fillId="10" borderId="0" applyNumberFormat="0" applyBorder="0" applyAlignment="0" applyProtection="0"/>
    <xf numFmtId="37" fontId="151" fillId="0" borderId="2"/>
    <xf numFmtId="193" fontId="1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3" fillId="0" borderId="0"/>
    <xf numFmtId="0" fontId="8" fillId="0" borderId="0"/>
    <xf numFmtId="0" fontId="8" fillId="0" borderId="0"/>
    <xf numFmtId="0" fontId="16" fillId="0" borderId="0"/>
    <xf numFmtId="0" fontId="184" fillId="0" borderId="0"/>
    <xf numFmtId="0" fontId="8" fillId="0" borderId="0"/>
    <xf numFmtId="0" fontId="68" fillId="0" borderId="0"/>
    <xf numFmtId="0" fontId="16" fillId="0" borderId="0"/>
    <xf numFmtId="0" fontId="44" fillId="0" borderId="0"/>
    <xf numFmtId="0" fontId="68" fillId="0" borderId="0"/>
    <xf numFmtId="0" fontId="68" fillId="0" borderId="0"/>
    <xf numFmtId="0" fontId="68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113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114" fillId="0" borderId="0"/>
    <xf numFmtId="0" fontId="16" fillId="0" borderId="0"/>
    <xf numFmtId="0" fontId="16" fillId="0" borderId="0"/>
    <xf numFmtId="0" fontId="111" fillId="0" borderId="0"/>
    <xf numFmtId="0" fontId="16" fillId="0" borderId="0"/>
    <xf numFmtId="0" fontId="7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1" fillId="60" borderId="32" applyNumberFormat="0" applyFont="0" applyAlignment="0" applyProtection="0"/>
    <xf numFmtId="0" fontId="153" fillId="57" borderId="33" applyNumberFormat="0" applyAlignment="0" applyProtection="0"/>
    <xf numFmtId="0" fontId="185" fillId="12" borderId="18" applyNumberFormat="0" applyAlignment="0" applyProtection="0"/>
    <xf numFmtId="0" fontId="185" fillId="12" borderId="18" applyNumberFormat="0" applyAlignment="0" applyProtection="0"/>
    <xf numFmtId="9" fontId="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3" fontId="29" fillId="0" borderId="0" applyFont="0" applyFill="0" applyBorder="0" applyAlignment="0" applyProtection="0"/>
    <xf numFmtId="0" fontId="8" fillId="0" borderId="0"/>
    <xf numFmtId="194" fontId="117" fillId="4" borderId="0"/>
    <xf numFmtId="0" fontId="154" fillId="4" borderId="0">
      <alignment horizontal="left" indent="7"/>
    </xf>
    <xf numFmtId="0" fontId="117" fillId="4" borderId="0">
      <alignment horizontal="left"/>
    </xf>
    <xf numFmtId="194" fontId="117" fillId="0" borderId="25" applyFill="0"/>
    <xf numFmtId="0" fontId="117" fillId="0" borderId="0" applyNumberFormat="0" applyAlignment="0">
      <alignment horizontal="right"/>
    </xf>
    <xf numFmtId="0" fontId="155" fillId="61" borderId="0"/>
    <xf numFmtId="0" fontId="117" fillId="0" borderId="0" applyFill="0"/>
    <xf numFmtId="194" fontId="117" fillId="0" borderId="1" applyFill="0"/>
    <xf numFmtId="0" fontId="16" fillId="62" borderId="0" applyNumberFormat="0" applyFont="0" applyBorder="0" applyAlignment="0"/>
    <xf numFmtId="0" fontId="156" fillId="63" borderId="0">
      <alignment horizontal="left" indent="2"/>
    </xf>
    <xf numFmtId="0" fontId="157" fillId="0" borderId="0" applyFill="0">
      <alignment horizontal="left" indent="2"/>
    </xf>
    <xf numFmtId="194" fontId="117" fillId="0" borderId="0" applyFill="0"/>
    <xf numFmtId="0" fontId="16" fillId="64" borderId="0" applyNumberFormat="0" applyFont="0" applyBorder="0" applyAlignment="0"/>
    <xf numFmtId="0" fontId="158" fillId="64" borderId="0">
      <alignment horizontal="left" indent="4"/>
    </xf>
    <xf numFmtId="0" fontId="159" fillId="64" borderId="0">
      <alignment horizontal="left" indent="4"/>
    </xf>
    <xf numFmtId="194" fontId="134" fillId="0" borderId="0" applyFill="0"/>
    <xf numFmtId="0" fontId="16" fillId="4" borderId="0" applyNumberFormat="0" applyFont="0" applyBorder="0" applyAlignment="0"/>
    <xf numFmtId="0" fontId="160" fillId="0" borderId="0">
      <alignment horizontal="left" indent="6"/>
    </xf>
    <xf numFmtId="0" fontId="161" fillId="0" borderId="0" applyFill="0">
      <alignment horizontal="left" indent="6"/>
    </xf>
    <xf numFmtId="194" fontId="16" fillId="0" borderId="0" applyFill="0"/>
    <xf numFmtId="0" fontId="16" fillId="4" borderId="0" applyNumberFormat="0" applyFont="0" applyBorder="0" applyAlignment="0"/>
    <xf numFmtId="0" fontId="160" fillId="4" borderId="0">
      <alignment horizontal="left" indent="7"/>
    </xf>
    <xf numFmtId="195" fontId="162" fillId="0" borderId="0" applyFill="0">
      <alignment horizontal="left" indent="7"/>
    </xf>
    <xf numFmtId="194" fontId="137" fillId="0" borderId="0" applyFill="0"/>
    <xf numFmtId="0" fontId="16" fillId="4" borderId="0" applyNumberFormat="0" applyFont="0" applyBorder="0" applyAlignment="0"/>
    <xf numFmtId="0" fontId="163" fillId="0" borderId="0">
      <alignment horizontal="left" indent="8"/>
    </xf>
    <xf numFmtId="0" fontId="137" fillId="0" borderId="0" applyFill="0">
      <alignment horizontal="left" indent="8"/>
    </xf>
    <xf numFmtId="194" fontId="137" fillId="4" borderId="0"/>
    <xf numFmtId="0" fontId="16" fillId="4" borderId="0" applyNumberFormat="0" applyFont="0" applyBorder="0" applyAlignment="0"/>
    <xf numFmtId="0" fontId="163" fillId="0" borderId="0" applyFill="0">
      <alignment horizontal="left" indent="9"/>
    </xf>
    <xf numFmtId="0" fontId="137" fillId="0" borderId="0" applyFill="0">
      <alignment horizontal="left" indent="9"/>
    </xf>
    <xf numFmtId="4" fontId="164" fillId="65" borderId="0" applyNumberFormat="0" applyProtection="0">
      <alignment horizontal="left" vertical="center" wrapText="1" indent="1"/>
    </xf>
    <xf numFmtId="4" fontId="119" fillId="66" borderId="34" applyNumberFormat="0" applyProtection="0">
      <alignment horizontal="left" vertical="center" indent="1"/>
    </xf>
    <xf numFmtId="4" fontId="12" fillId="67" borderId="0" applyNumberFormat="0" applyProtection="0">
      <alignment horizontal="left" vertical="center" indent="1"/>
    </xf>
    <xf numFmtId="4" fontId="12" fillId="68" borderId="0" applyNumberFormat="0" applyProtection="0">
      <alignment horizontal="left" vertical="center" indent="1"/>
    </xf>
    <xf numFmtId="4" fontId="165" fillId="64" borderId="35" applyNumberFormat="0" applyProtection="0">
      <alignment horizontal="right" vertical="center"/>
    </xf>
    <xf numFmtId="4" fontId="166" fillId="64" borderId="35" applyNumberFormat="0" applyProtection="0">
      <alignment horizontal="right" vertical="center"/>
    </xf>
    <xf numFmtId="4" fontId="164" fillId="45" borderId="35" applyNumberFormat="0" applyProtection="0">
      <alignment horizontal="left" vertical="center" wrapText="1" indent="1"/>
    </xf>
    <xf numFmtId="0" fontId="167" fillId="68" borderId="35" applyNumberFormat="0" applyProtection="0">
      <alignment horizontal="left" vertical="top" indent="1"/>
    </xf>
    <xf numFmtId="4" fontId="168" fillId="0" borderId="0" applyNumberFormat="0" applyProtection="0">
      <alignment horizontal="left" vertical="center" indent="1"/>
    </xf>
    <xf numFmtId="4" fontId="169" fillId="64" borderId="35" applyNumberFormat="0" applyProtection="0">
      <alignment horizontal="right" vertical="center"/>
    </xf>
    <xf numFmtId="0" fontId="120" fillId="0" borderId="0"/>
    <xf numFmtId="38" fontId="17" fillId="0" borderId="1"/>
    <xf numFmtId="0" fontId="170" fillId="0" borderId="0"/>
    <xf numFmtId="0" fontId="171" fillId="0" borderId="0" applyNumberFormat="0" applyFill="0" applyBorder="0" applyAlignment="0" applyProtection="0"/>
    <xf numFmtId="0" fontId="172" fillId="0" borderId="36" applyNumberFormat="0" applyFill="0" applyAlignment="0" applyProtection="0"/>
    <xf numFmtId="0" fontId="186" fillId="0" borderId="22" applyNumberFormat="0" applyFill="0" applyAlignment="0" applyProtection="0"/>
    <xf numFmtId="0" fontId="186" fillId="0" borderId="22" applyNumberFormat="0" applyFill="0" applyAlignment="0" applyProtection="0"/>
    <xf numFmtId="0" fontId="173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16" fillId="0" borderId="0"/>
    <xf numFmtId="0" fontId="13" fillId="0" borderId="0"/>
    <xf numFmtId="0" fontId="16" fillId="0" borderId="0"/>
    <xf numFmtId="0" fontId="174" fillId="0" borderId="0"/>
    <xf numFmtId="167" fontId="8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16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68" fillId="0" borderId="0" applyFont="0" applyFill="0" applyBorder="0" applyAlignment="0" applyProtection="0"/>
    <xf numFmtId="167" fontId="6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4" fillId="0" borderId="0"/>
    <xf numFmtId="0" fontId="4" fillId="0" borderId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4" fillId="0" borderId="0"/>
    <xf numFmtId="167" fontId="4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68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38" borderId="0" applyNumberFormat="0" applyBorder="0" applyAlignment="0" applyProtection="0"/>
    <xf numFmtId="0" fontId="4" fillId="30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21" applyNumberFormat="0" applyFont="0" applyAlignment="0" applyProtection="0"/>
    <xf numFmtId="0" fontId="4" fillId="26" borderId="0" applyNumberFormat="0" applyBorder="0" applyAlignment="0" applyProtection="0"/>
    <xf numFmtId="0" fontId="4" fillId="34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4" borderId="21" applyNumberFormat="0" applyFont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4" borderId="21" applyNumberFormat="0" applyFont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4" borderId="21" applyNumberFormat="0" applyFont="0" applyAlignment="0" applyProtection="0"/>
    <xf numFmtId="0" fontId="4" fillId="0" borderId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167" fontId="16" fillId="0" borderId="0" applyFont="0" applyFill="0" applyBorder="0" applyAlignment="0" applyProtection="0"/>
    <xf numFmtId="0" fontId="4" fillId="36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4" fillId="0" borderId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29" borderId="0" applyNumberFormat="0" applyBorder="0" applyAlignment="0" applyProtection="0"/>
    <xf numFmtId="167" fontId="6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4" fillId="0" borderId="0"/>
    <xf numFmtId="167" fontId="4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68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37" borderId="0" applyNumberFormat="0" applyBorder="0" applyAlignment="0" applyProtection="0"/>
    <xf numFmtId="0" fontId="4" fillId="33" borderId="0" applyNumberFormat="0" applyBorder="0" applyAlignment="0" applyProtection="0"/>
    <xf numFmtId="0" fontId="4" fillId="25" borderId="0" applyNumberFormat="0" applyBorder="0" applyAlignment="0" applyProtection="0"/>
    <xf numFmtId="167" fontId="4" fillId="0" borderId="0" applyFont="0" applyFill="0" applyBorder="0" applyAlignment="0" applyProtection="0"/>
    <xf numFmtId="0" fontId="4" fillId="20" borderId="0" applyNumberFormat="0" applyBorder="0" applyAlignment="0" applyProtection="0"/>
    <xf numFmtId="0" fontId="4" fillId="14" borderId="21" applyNumberFormat="0" applyFont="0" applyAlignment="0" applyProtection="0"/>
    <xf numFmtId="0" fontId="4" fillId="17" borderId="0" applyNumberFormat="0" applyBorder="0" applyAlignment="0" applyProtection="0"/>
    <xf numFmtId="167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1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7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4" fillId="0" borderId="0"/>
    <xf numFmtId="167" fontId="70" fillId="0" borderId="0" applyFont="0" applyFill="0" applyBorder="0" applyAlignment="0" applyProtection="0"/>
    <xf numFmtId="0" fontId="4" fillId="0" borderId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4" fillId="0" borderId="0"/>
    <xf numFmtId="0" fontId="4" fillId="0" borderId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43" fontId="63" fillId="0" borderId="0" applyFont="0" applyFill="0" applyBorder="0" applyAlignment="0" applyProtection="0"/>
    <xf numFmtId="0" fontId="1" fillId="0" borderId="0"/>
    <xf numFmtId="0" fontId="8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</cellStyleXfs>
  <cellXfs count="322">
    <xf numFmtId="0" fontId="0" fillId="0" borderId="0" xfId="0"/>
    <xf numFmtId="0" fontId="37" fillId="0" borderId="0" xfId="118" applyFont="1" applyFill="1" applyAlignment="1">
      <alignment vertical="center"/>
    </xf>
    <xf numFmtId="171" fontId="37" fillId="0" borderId="0" xfId="118" applyNumberFormat="1" applyFont="1" applyFill="1" applyAlignment="1">
      <alignment horizontal="right" vertical="center"/>
    </xf>
    <xf numFmtId="170" fontId="37" fillId="0" borderId="12" xfId="118" applyNumberFormat="1" applyFont="1" applyFill="1" applyBorder="1" applyAlignment="1">
      <alignment vertical="center"/>
    </xf>
    <xf numFmtId="0" fontId="37" fillId="0" borderId="12" xfId="118" applyFont="1" applyFill="1" applyBorder="1" applyAlignment="1">
      <alignment vertical="center"/>
    </xf>
    <xf numFmtId="170" fontId="37" fillId="0" borderId="0" xfId="118" applyNumberFormat="1" applyFont="1" applyFill="1" applyBorder="1" applyAlignment="1">
      <alignment vertical="center"/>
    </xf>
    <xf numFmtId="0" fontId="37" fillId="0" borderId="0" xfId="118" applyFont="1" applyFill="1" applyBorder="1" applyAlignment="1">
      <alignment vertical="center"/>
    </xf>
    <xf numFmtId="0" fontId="37" fillId="0" borderId="0" xfId="118" applyFont="1" applyFill="1" applyBorder="1" applyAlignment="1">
      <alignment horizontal="center" vertical="center"/>
    </xf>
    <xf numFmtId="171" fontId="37" fillId="0" borderId="0" xfId="118" applyNumberFormat="1" applyFont="1" applyFill="1" applyBorder="1" applyAlignment="1">
      <alignment horizontal="right" vertical="center"/>
    </xf>
    <xf numFmtId="0" fontId="37" fillId="0" borderId="0" xfId="66" applyFont="1" applyFill="1" applyBorder="1" applyAlignment="1">
      <alignment horizontal="right" vertical="center"/>
    </xf>
    <xf numFmtId="0" fontId="37" fillId="0" borderId="12" xfId="66" applyFont="1" applyFill="1" applyBorder="1" applyAlignment="1">
      <alignment horizontal="center" vertical="center"/>
    </xf>
    <xf numFmtId="0" fontId="37" fillId="0" borderId="12" xfId="118" applyFont="1" applyFill="1" applyBorder="1" applyAlignment="1">
      <alignment horizontal="right" vertical="center"/>
    </xf>
    <xf numFmtId="0" fontId="37" fillId="0" borderId="0" xfId="118" applyFont="1" applyFill="1" applyBorder="1" applyAlignment="1">
      <alignment horizontal="right" vertical="center"/>
    </xf>
    <xf numFmtId="170" fontId="37" fillId="0" borderId="0" xfId="118" applyNumberFormat="1" applyFont="1" applyFill="1" applyAlignment="1">
      <alignment vertical="center"/>
    </xf>
    <xf numFmtId="0" fontId="45" fillId="0" borderId="0" xfId="118" applyFont="1" applyFill="1" applyBorder="1" applyAlignment="1">
      <alignment vertical="center"/>
    </xf>
    <xf numFmtId="0" fontId="45" fillId="0" borderId="0" xfId="118" applyFont="1" applyFill="1" applyBorder="1" applyAlignment="1">
      <alignment horizontal="center" vertical="center"/>
    </xf>
    <xf numFmtId="171" fontId="45" fillId="0" borderId="0" xfId="118" applyNumberFormat="1" applyFont="1" applyFill="1" applyBorder="1" applyAlignment="1">
      <alignment horizontal="right" vertical="center"/>
    </xf>
    <xf numFmtId="0" fontId="45" fillId="0" borderId="0" xfId="118" quotePrefix="1" applyFont="1" applyFill="1" applyBorder="1" applyAlignment="1">
      <alignment vertical="center"/>
    </xf>
    <xf numFmtId="0" fontId="45" fillId="0" borderId="0" xfId="66" applyFont="1" applyFill="1" applyAlignment="1">
      <alignment vertical="center"/>
    </xf>
    <xf numFmtId="171" fontId="45" fillId="0" borderId="0" xfId="118" applyNumberFormat="1" applyFont="1" applyFill="1" applyBorder="1" applyAlignment="1">
      <alignment vertical="center"/>
    </xf>
    <xf numFmtId="0" fontId="37" fillId="0" borderId="0" xfId="118" applyFont="1" applyFill="1" applyAlignment="1">
      <alignment horizontal="left" vertical="center"/>
    </xf>
    <xf numFmtId="171" fontId="45" fillId="0" borderId="0" xfId="118" applyNumberFormat="1" applyFont="1" applyFill="1" applyAlignment="1">
      <alignment horizontal="right" vertical="center"/>
    </xf>
    <xf numFmtId="3" fontId="45" fillId="0" borderId="0" xfId="0" applyNumberFormat="1" applyFont="1" applyFill="1" applyAlignment="1">
      <alignment horizontal="right" vertical="center" wrapText="1"/>
    </xf>
    <xf numFmtId="0" fontId="45" fillId="0" borderId="12" xfId="66" quotePrefix="1" applyFont="1" applyFill="1" applyBorder="1" applyAlignment="1">
      <alignment horizontal="left" vertical="center"/>
    </xf>
    <xf numFmtId="0" fontId="45" fillId="0" borderId="12" xfId="118" applyFont="1" applyFill="1" applyBorder="1" applyAlignment="1">
      <alignment vertical="center"/>
    </xf>
    <xf numFmtId="170" fontId="37" fillId="0" borderId="12" xfId="118" applyNumberFormat="1" applyFont="1" applyFill="1" applyBorder="1" applyAlignment="1">
      <alignment horizontal="left" vertical="center"/>
    </xf>
    <xf numFmtId="170" fontId="37" fillId="0" borderId="0" xfId="118" applyNumberFormat="1" applyFont="1" applyFill="1" applyBorder="1" applyAlignment="1">
      <alignment horizontal="left" vertical="center"/>
    </xf>
    <xf numFmtId="170" fontId="37" fillId="0" borderId="0" xfId="118" applyNumberFormat="1" applyFont="1" applyFill="1" applyAlignment="1">
      <alignment horizontal="left" vertical="center"/>
    </xf>
    <xf numFmtId="0" fontId="45" fillId="0" borderId="0" xfId="66" applyFont="1" applyFill="1" applyBorder="1" applyAlignment="1">
      <alignment vertical="center"/>
    </xf>
    <xf numFmtId="0" fontId="45" fillId="0" borderId="12" xfId="118" applyFont="1" applyFill="1" applyBorder="1" applyAlignment="1">
      <alignment horizontal="center" vertical="center"/>
    </xf>
    <xf numFmtId="171" fontId="45" fillId="0" borderId="0" xfId="119" applyNumberFormat="1" applyFont="1" applyFill="1" applyBorder="1" applyAlignment="1">
      <alignment horizontal="right" vertical="center"/>
    </xf>
    <xf numFmtId="171" fontId="45" fillId="0" borderId="0" xfId="119" applyNumberFormat="1" applyFont="1" applyFill="1" applyAlignment="1">
      <alignment horizontal="right" vertical="center"/>
    </xf>
    <xf numFmtId="171" fontId="45" fillId="0" borderId="0" xfId="119" applyNumberFormat="1" applyFont="1" applyFill="1" applyBorder="1" applyAlignment="1">
      <alignment vertical="center"/>
    </xf>
    <xf numFmtId="171" fontId="45" fillId="0" borderId="12" xfId="118" applyNumberFormat="1" applyFont="1" applyFill="1" applyBorder="1" applyAlignment="1">
      <alignment horizontal="right" vertical="center"/>
    </xf>
    <xf numFmtId="171" fontId="37" fillId="0" borderId="0" xfId="118" applyNumberFormat="1" applyFont="1" applyFill="1" applyBorder="1" applyAlignment="1">
      <alignment vertical="center"/>
    </xf>
    <xf numFmtId="0" fontId="45" fillId="0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0" fontId="45" fillId="0" borderId="0" xfId="129" applyFont="1" applyAlignment="1">
      <alignment vertical="center"/>
    </xf>
    <xf numFmtId="37" fontId="45" fillId="0" borderId="0" xfId="476" applyFont="1" applyAlignment="1">
      <alignment vertical="center"/>
    </xf>
    <xf numFmtId="37" fontId="45" fillId="0" borderId="0" xfId="476" applyFont="1" applyAlignment="1">
      <alignment horizontal="center" vertical="center"/>
    </xf>
    <xf numFmtId="0" fontId="45" fillId="0" borderId="0" xfId="1042" applyFont="1" applyAlignment="1">
      <alignment horizontal="left" vertical="center"/>
    </xf>
    <xf numFmtId="170" fontId="45" fillId="0" borderId="0" xfId="1066" applyNumberFormat="1" applyFont="1" applyAlignment="1">
      <alignment horizontal="left" vertical="center"/>
    </xf>
    <xf numFmtId="0" fontId="45" fillId="0" borderId="0" xfId="119" applyFont="1" applyAlignment="1">
      <alignment vertical="center"/>
    </xf>
    <xf numFmtId="170" fontId="45" fillId="0" borderId="0" xfId="119" applyNumberFormat="1" applyFont="1" applyAlignment="1">
      <alignment horizontal="left" vertical="center"/>
    </xf>
    <xf numFmtId="170" fontId="37" fillId="0" borderId="0" xfId="119" applyNumberFormat="1" applyFont="1" applyAlignment="1">
      <alignment horizontal="left" vertical="center"/>
    </xf>
    <xf numFmtId="170" fontId="45" fillId="0" borderId="0" xfId="126" applyNumberFormat="1" applyFont="1" applyAlignment="1">
      <alignment horizontal="left" vertical="center"/>
    </xf>
    <xf numFmtId="170" fontId="45" fillId="0" borderId="0" xfId="119" applyNumberFormat="1" applyFont="1" applyAlignment="1">
      <alignment vertical="center"/>
    </xf>
    <xf numFmtId="171" fontId="37" fillId="0" borderId="12" xfId="118" applyNumberFormat="1" applyFont="1" applyFill="1" applyBorder="1" applyAlignment="1">
      <alignment horizontal="right" vertical="center"/>
    </xf>
    <xf numFmtId="171" fontId="37" fillId="0" borderId="0" xfId="66" quotePrefix="1" applyNumberFormat="1" applyFont="1" applyFill="1" applyBorder="1" applyAlignment="1">
      <alignment horizontal="right" vertical="center"/>
    </xf>
    <xf numFmtId="3" fontId="45" fillId="0" borderId="0" xfId="0" applyNumberFormat="1" applyFont="1" applyFill="1" applyAlignment="1">
      <alignment vertical="center"/>
    </xf>
    <xf numFmtId="171" fontId="45" fillId="0" borderId="13" xfId="118" applyNumberFormat="1" applyFont="1" applyFill="1" applyBorder="1" applyAlignment="1">
      <alignment horizontal="right" vertical="center"/>
    </xf>
    <xf numFmtId="171" fontId="45" fillId="0" borderId="12" xfId="118" applyNumberFormat="1" applyFont="1" applyFill="1" applyBorder="1" applyAlignment="1">
      <alignment vertical="center"/>
    </xf>
    <xf numFmtId="171" fontId="45" fillId="0" borderId="0" xfId="118" applyNumberFormat="1" applyFont="1" applyFill="1" applyBorder="1" applyAlignment="1">
      <alignment horizontal="center" vertical="center"/>
    </xf>
    <xf numFmtId="37" fontId="45" fillId="0" borderId="0" xfId="476" applyFont="1" applyFill="1" applyAlignment="1">
      <alignment horizontal="center" vertical="center"/>
    </xf>
    <xf numFmtId="171" fontId="45" fillId="0" borderId="13" xfId="119" applyNumberFormat="1" applyFont="1" applyFill="1" applyBorder="1" applyAlignment="1">
      <alignment horizontal="right" vertical="center"/>
    </xf>
    <xf numFmtId="171" fontId="45" fillId="0" borderId="12" xfId="119" applyNumberFormat="1" applyFont="1" applyFill="1" applyBorder="1" applyAlignment="1">
      <alignment horizontal="right" vertical="center"/>
    </xf>
    <xf numFmtId="0" fontId="45" fillId="0" borderId="0" xfId="0" applyFont="1" applyFill="1" applyBorder="1" applyAlignment="1">
      <alignment horizontal="left" vertical="center"/>
    </xf>
    <xf numFmtId="0" fontId="45" fillId="0" borderId="0" xfId="118" applyFont="1" applyFill="1" applyAlignment="1">
      <alignment vertical="center"/>
    </xf>
    <xf numFmtId="0" fontId="37" fillId="0" borderId="0" xfId="145" applyFont="1" applyAlignment="1">
      <alignment vertical="center"/>
    </xf>
    <xf numFmtId="0" fontId="45" fillId="0" borderId="0" xfId="145" applyFont="1" applyAlignment="1">
      <alignment vertical="center"/>
    </xf>
    <xf numFmtId="171" fontId="45" fillId="0" borderId="0" xfId="145" applyNumberFormat="1" applyFont="1" applyAlignment="1">
      <alignment vertical="center"/>
    </xf>
    <xf numFmtId="0" fontId="37" fillId="0" borderId="0" xfId="1042" applyFont="1" applyAlignment="1">
      <alignment horizontal="left" vertical="center"/>
    </xf>
    <xf numFmtId="0" fontId="45" fillId="0" borderId="0" xfId="145" applyFont="1" applyAlignment="1">
      <alignment horizontal="centerContinuous" vertical="center"/>
    </xf>
    <xf numFmtId="171" fontId="45" fillId="0" borderId="0" xfId="145" applyNumberFormat="1" applyFont="1" applyAlignment="1">
      <alignment horizontal="centerContinuous" vertical="center"/>
    </xf>
    <xf numFmtId="0" fontId="37" fillId="0" borderId="12" xfId="1042" applyFont="1" applyBorder="1" applyAlignment="1">
      <alignment horizontal="left" vertical="center"/>
    </xf>
    <xf numFmtId="0" fontId="45" fillId="0" borderId="12" xfId="145" applyFont="1" applyBorder="1" applyAlignment="1">
      <alignment horizontal="centerContinuous" vertical="center"/>
    </xf>
    <xf numFmtId="171" fontId="45" fillId="0" borderId="12" xfId="145" applyNumberFormat="1" applyFont="1" applyBorder="1" applyAlignment="1">
      <alignment horizontal="centerContinuous" vertical="center"/>
    </xf>
    <xf numFmtId="0" fontId="45" fillId="0" borderId="12" xfId="145" applyFont="1" applyBorder="1" applyAlignment="1">
      <alignment vertical="center"/>
    </xf>
    <xf numFmtId="0" fontId="45" fillId="0" borderId="0" xfId="145" applyFont="1" applyAlignment="1">
      <alignment horizontal="center" vertical="center"/>
    </xf>
    <xf numFmtId="172" fontId="45" fillId="0" borderId="0" xfId="127" applyNumberFormat="1" applyFont="1" applyFill="1" applyBorder="1" applyAlignment="1">
      <alignment horizontal="right" vertical="center"/>
    </xf>
    <xf numFmtId="171" fontId="45" fillId="0" borderId="0" xfId="127" applyNumberFormat="1" applyFont="1" applyFill="1" applyBorder="1" applyAlignment="1">
      <alignment horizontal="right" vertical="center"/>
    </xf>
    <xf numFmtId="171" fontId="45" fillId="0" borderId="0" xfId="145" applyNumberFormat="1" applyFont="1" applyAlignment="1">
      <alignment horizontal="right" vertical="center"/>
    </xf>
    <xf numFmtId="171" fontId="37" fillId="0" borderId="0" xfId="145" quotePrefix="1" applyNumberFormat="1" applyFont="1" applyAlignment="1">
      <alignment horizontal="right" vertical="center"/>
    </xf>
    <xf numFmtId="198" fontId="37" fillId="0" borderId="0" xfId="145" applyNumberFormat="1" applyFont="1" applyAlignment="1">
      <alignment horizontal="right" vertical="center"/>
    </xf>
    <xf numFmtId="198" fontId="45" fillId="0" borderId="0" xfId="145" applyNumberFormat="1" applyFont="1" applyAlignment="1">
      <alignment horizontal="right" vertical="center"/>
    </xf>
    <xf numFmtId="171" fontId="188" fillId="0" borderId="0" xfId="145" applyNumberFormat="1" applyFont="1" applyAlignment="1">
      <alignment horizontal="center" vertical="center"/>
    </xf>
    <xf numFmtId="0" fontId="188" fillId="0" borderId="0" xfId="145" applyFont="1" applyAlignment="1">
      <alignment horizontal="center" vertical="center"/>
    </xf>
    <xf numFmtId="171" fontId="37" fillId="0" borderId="12" xfId="1042" applyNumberFormat="1" applyFont="1" applyBorder="1" applyAlignment="1">
      <alignment horizontal="right" vertical="center"/>
    </xf>
    <xf numFmtId="0" fontId="37" fillId="0" borderId="0" xfId="1042" applyFont="1" applyAlignment="1">
      <alignment horizontal="right" vertical="center"/>
    </xf>
    <xf numFmtId="0" fontId="37" fillId="0" borderId="0" xfId="145" applyFont="1" applyAlignment="1">
      <alignment horizontal="left" vertical="center"/>
    </xf>
    <xf numFmtId="171" fontId="37" fillId="0" borderId="0" xfId="145" applyNumberFormat="1" applyFont="1" applyAlignment="1">
      <alignment horizontal="right" vertical="center"/>
    </xf>
    <xf numFmtId="197" fontId="45" fillId="0" borderId="0" xfId="127" applyNumberFormat="1" applyFont="1" applyFill="1" applyBorder="1" applyAlignment="1">
      <alignment horizontal="right" vertical="center"/>
    </xf>
    <xf numFmtId="196" fontId="45" fillId="0" borderId="0" xfId="127" applyNumberFormat="1" applyFont="1" applyFill="1" applyBorder="1" applyAlignment="1">
      <alignment vertical="center"/>
    </xf>
    <xf numFmtId="197" fontId="45" fillId="0" borderId="0" xfId="127" applyNumberFormat="1" applyFont="1" applyFill="1" applyAlignment="1">
      <alignment vertical="center"/>
    </xf>
    <xf numFmtId="197" fontId="45" fillId="0" borderId="12" xfId="127" applyNumberFormat="1" applyFont="1" applyFill="1" applyBorder="1" applyAlignment="1">
      <alignment horizontal="right" vertical="center"/>
    </xf>
    <xf numFmtId="171" fontId="45" fillId="0" borderId="12" xfId="127" applyNumberFormat="1" applyFont="1" applyFill="1" applyBorder="1" applyAlignment="1">
      <alignment horizontal="right" vertical="center"/>
    </xf>
    <xf numFmtId="171" fontId="45" fillId="0" borderId="0" xfId="119" applyNumberFormat="1" applyFont="1" applyAlignment="1">
      <alignment horizontal="right" vertical="center"/>
    </xf>
    <xf numFmtId="170" fontId="45" fillId="0" borderId="0" xfId="145" applyNumberFormat="1" applyFont="1" applyAlignment="1">
      <alignment horizontal="right" vertical="center"/>
    </xf>
    <xf numFmtId="37" fontId="37" fillId="0" borderId="0" xfId="145" applyNumberFormat="1" applyFont="1" applyAlignment="1">
      <alignment horizontal="left" vertical="center"/>
    </xf>
    <xf numFmtId="171" fontId="45" fillId="0" borderId="0" xfId="119" applyNumberFormat="1" applyFont="1" applyAlignment="1">
      <alignment vertical="center"/>
    </xf>
    <xf numFmtId="37" fontId="37" fillId="0" borderId="0" xfId="145" applyNumberFormat="1" applyFont="1" applyAlignment="1">
      <alignment vertical="center"/>
    </xf>
    <xf numFmtId="37" fontId="45" fillId="0" borderId="0" xfId="145" applyNumberFormat="1" applyFont="1" applyAlignment="1">
      <alignment vertical="center"/>
    </xf>
    <xf numFmtId="171" fontId="45" fillId="0" borderId="12" xfId="145" applyNumberFormat="1" applyFont="1" applyBorder="1" applyAlignment="1">
      <alignment horizontal="right" vertical="center"/>
    </xf>
    <xf numFmtId="171" fontId="45" fillId="0" borderId="13" xfId="127" applyNumberFormat="1" applyFont="1" applyFill="1" applyBorder="1" applyAlignment="1">
      <alignment horizontal="right" vertical="center"/>
    </xf>
    <xf numFmtId="171" fontId="45" fillId="0" borderId="0" xfId="145" applyNumberFormat="1" applyFont="1" applyAlignment="1">
      <alignment horizontal="center" vertical="center"/>
    </xf>
    <xf numFmtId="172" fontId="45" fillId="0" borderId="13" xfId="127" applyNumberFormat="1" applyFont="1" applyFill="1" applyBorder="1" applyAlignment="1">
      <alignment horizontal="right" vertical="center"/>
    </xf>
    <xf numFmtId="172" fontId="45" fillId="0" borderId="0" xfId="145" applyNumberFormat="1" applyFont="1" applyAlignment="1">
      <alignment vertical="center"/>
    </xf>
    <xf numFmtId="37" fontId="45" fillId="0" borderId="12" xfId="145" applyNumberFormat="1" applyFont="1" applyBorder="1" applyAlignment="1">
      <alignment vertical="center"/>
    </xf>
    <xf numFmtId="171" fontId="45" fillId="0" borderId="0" xfId="127" applyNumberFormat="1" applyFont="1" applyFill="1" applyAlignment="1">
      <alignment horizontal="right" vertical="center"/>
    </xf>
    <xf numFmtId="0" fontId="37" fillId="0" borderId="0" xfId="145" applyFont="1"/>
    <xf numFmtId="0" fontId="45" fillId="0" borderId="0" xfId="145" applyFont="1" applyAlignment="1">
      <alignment vertical="top"/>
    </xf>
    <xf numFmtId="171" fontId="45" fillId="0" borderId="0" xfId="145" applyNumberFormat="1" applyFont="1" applyAlignment="1">
      <alignment horizontal="center" vertical="top"/>
    </xf>
    <xf numFmtId="170" fontId="45" fillId="0" borderId="0" xfId="145" applyNumberFormat="1" applyFont="1" applyAlignment="1">
      <alignment horizontal="center" vertical="top"/>
    </xf>
    <xf numFmtId="171" fontId="45" fillId="0" borderId="0" xfId="145" applyNumberFormat="1" applyFont="1" applyAlignment="1">
      <alignment horizontal="right" vertical="top"/>
    </xf>
    <xf numFmtId="183" fontId="45" fillId="0" borderId="0" xfId="148" applyNumberFormat="1" applyFont="1" applyFill="1" applyBorder="1" applyAlignment="1">
      <alignment vertical="top"/>
    </xf>
    <xf numFmtId="0" fontId="37" fillId="0" borderId="0" xfId="145" applyFont="1" applyAlignment="1">
      <alignment vertical="top"/>
    </xf>
    <xf numFmtId="171" fontId="37" fillId="0" borderId="0" xfId="145" applyNumberFormat="1" applyFont="1" applyAlignment="1">
      <alignment horizontal="center" vertical="top"/>
    </xf>
    <xf numFmtId="170" fontId="37" fillId="0" borderId="0" xfId="145" applyNumberFormat="1" applyFont="1" applyAlignment="1">
      <alignment horizontal="center" vertical="top"/>
    </xf>
    <xf numFmtId="171" fontId="37" fillId="0" borderId="0" xfId="145" applyNumberFormat="1" applyFont="1" applyAlignment="1">
      <alignment horizontal="right" vertical="top"/>
    </xf>
    <xf numFmtId="183" fontId="37" fillId="0" borderId="0" xfId="148" applyNumberFormat="1" applyFont="1" applyFill="1" applyBorder="1" applyAlignment="1">
      <alignment vertical="top"/>
    </xf>
    <xf numFmtId="0" fontId="37" fillId="0" borderId="12" xfId="145" applyFont="1" applyBorder="1" applyAlignment="1">
      <alignment vertical="top"/>
    </xf>
    <xf numFmtId="171" fontId="37" fillId="0" borderId="12" xfId="145" applyNumberFormat="1" applyFont="1" applyBorder="1" applyAlignment="1">
      <alignment horizontal="center" vertical="top"/>
    </xf>
    <xf numFmtId="170" fontId="37" fillId="0" borderId="12" xfId="145" applyNumberFormat="1" applyFont="1" applyBorder="1" applyAlignment="1">
      <alignment horizontal="center" vertical="top"/>
    </xf>
    <xf numFmtId="170" fontId="37" fillId="0" borderId="12" xfId="145" applyNumberFormat="1" applyFont="1" applyBorder="1" applyAlignment="1">
      <alignment horizontal="right" vertical="top"/>
    </xf>
    <xf numFmtId="171" fontId="37" fillId="0" borderId="12" xfId="145" applyNumberFormat="1" applyFont="1" applyBorder="1" applyAlignment="1">
      <alignment horizontal="right" vertical="top"/>
    </xf>
    <xf numFmtId="183" fontId="37" fillId="0" borderId="12" xfId="148" applyNumberFormat="1" applyFont="1" applyFill="1" applyBorder="1" applyAlignment="1">
      <alignment vertical="top"/>
    </xf>
    <xf numFmtId="170" fontId="37" fillId="0" borderId="0" xfId="145" applyNumberFormat="1" applyFont="1" applyAlignment="1">
      <alignment horizontal="right" vertical="top"/>
    </xf>
    <xf numFmtId="0" fontId="37" fillId="0" borderId="0" xfId="1063" applyFont="1" applyAlignment="1">
      <alignment vertical="top"/>
    </xf>
    <xf numFmtId="171" fontId="37" fillId="0" borderId="0" xfId="1063" applyNumberFormat="1" applyFont="1" applyAlignment="1">
      <alignment horizontal="center" vertical="top"/>
    </xf>
    <xf numFmtId="171" fontId="37" fillId="0" borderId="0" xfId="1063" applyNumberFormat="1" applyFont="1" applyAlignment="1">
      <alignment horizontal="right" vertical="top"/>
    </xf>
    <xf numFmtId="0" fontId="37" fillId="0" borderId="12" xfId="145" applyFont="1" applyBorder="1" applyAlignment="1">
      <alignment horizontal="right" vertical="top"/>
    </xf>
    <xf numFmtId="171" fontId="37" fillId="0" borderId="0" xfId="1063" applyNumberFormat="1" applyFont="1" applyAlignment="1">
      <alignment horizontal="right" vertical="center"/>
    </xf>
    <xf numFmtId="170" fontId="37" fillId="0" borderId="0" xfId="1063" applyNumberFormat="1" applyFont="1" applyAlignment="1">
      <alignment horizontal="center" vertical="top"/>
    </xf>
    <xf numFmtId="170" fontId="37" fillId="0" borderId="0" xfId="1063" applyNumberFormat="1" applyFont="1" applyAlignment="1">
      <alignment horizontal="right" vertical="top"/>
    </xf>
    <xf numFmtId="0" fontId="45" fillId="0" borderId="0" xfId="1063" applyFont="1" applyAlignment="1">
      <alignment vertical="top"/>
    </xf>
    <xf numFmtId="0" fontId="37" fillId="0" borderId="0" xfId="1063" applyFont="1" applyAlignment="1">
      <alignment vertical="center"/>
    </xf>
    <xf numFmtId="0" fontId="45" fillId="0" borderId="0" xfId="1063" applyFont="1" applyAlignment="1">
      <alignment horizontal="center" vertical="top"/>
    </xf>
    <xf numFmtId="171" fontId="45" fillId="0" borderId="0" xfId="1063" applyNumberFormat="1" applyFont="1" applyAlignment="1">
      <alignment horizontal="right" vertical="center"/>
    </xf>
    <xf numFmtId="0" fontId="45" fillId="0" borderId="0" xfId="1063" applyFont="1" applyAlignment="1">
      <alignment vertical="center"/>
    </xf>
    <xf numFmtId="170" fontId="45" fillId="0" borderId="0" xfId="476" applyNumberFormat="1" applyFont="1" applyAlignment="1">
      <alignment horizontal="right" vertical="center"/>
    </xf>
    <xf numFmtId="37" fontId="37" fillId="0" borderId="0" xfId="476" applyFont="1" applyAlignment="1">
      <alignment vertical="center"/>
    </xf>
    <xf numFmtId="171" fontId="45" fillId="0" borderId="0" xfId="1063" applyNumberFormat="1" applyFont="1" applyAlignment="1">
      <alignment horizontal="right" vertical="top"/>
    </xf>
    <xf numFmtId="15" fontId="37" fillId="0" borderId="0" xfId="145" quotePrefix="1" applyNumberFormat="1" applyFont="1" applyAlignment="1">
      <alignment vertical="center"/>
    </xf>
    <xf numFmtId="171" fontId="45" fillId="0" borderId="0" xfId="128" applyNumberFormat="1" applyFont="1" applyAlignment="1">
      <alignment horizontal="right" vertical="top"/>
    </xf>
    <xf numFmtId="170" fontId="45" fillId="0" borderId="12" xfId="145" applyNumberFormat="1" applyFont="1" applyBorder="1" applyAlignment="1">
      <alignment horizontal="right" vertical="center"/>
    </xf>
    <xf numFmtId="170" fontId="45" fillId="0" borderId="12" xfId="145" applyNumberFormat="1" applyFont="1" applyBorder="1" applyAlignment="1">
      <alignment horizontal="center" vertical="center"/>
    </xf>
    <xf numFmtId="0" fontId="37" fillId="0" borderId="0" xfId="1042" applyFont="1" applyAlignment="1">
      <alignment vertical="center"/>
    </xf>
    <xf numFmtId="0" fontId="37" fillId="0" borderId="12" xfId="1042" applyFont="1" applyBorder="1" applyAlignment="1">
      <alignment vertical="center"/>
    </xf>
    <xf numFmtId="171" fontId="37" fillId="0" borderId="0" xfId="145" applyNumberFormat="1" applyFont="1" applyAlignment="1">
      <alignment horizontal="centerContinuous" vertical="center"/>
    </xf>
    <xf numFmtId="0" fontId="37" fillId="0" borderId="0" xfId="145" applyFont="1" applyAlignment="1">
      <alignment horizontal="right" vertical="center"/>
    </xf>
    <xf numFmtId="171" fontId="37" fillId="0" borderId="0" xfId="145" applyNumberFormat="1" applyFont="1" applyAlignment="1">
      <alignment vertical="center"/>
    </xf>
    <xf numFmtId="171" fontId="37" fillId="0" borderId="0" xfId="1042" applyNumberFormat="1" applyFont="1" applyAlignment="1">
      <alignment horizontal="right" vertical="center"/>
    </xf>
    <xf numFmtId="171" fontId="37" fillId="0" borderId="12" xfId="145" applyNumberFormat="1" applyFont="1" applyBorder="1" applyAlignment="1">
      <alignment horizontal="right" vertical="center"/>
    </xf>
    <xf numFmtId="170" fontId="45" fillId="0" borderId="0" xfId="127" applyNumberFormat="1" applyFont="1" applyFill="1" applyBorder="1" applyAlignment="1">
      <alignment horizontal="right" vertical="center"/>
    </xf>
    <xf numFmtId="171" fontId="45" fillId="0" borderId="0" xfId="476" applyNumberFormat="1" applyFont="1" applyAlignment="1">
      <alignment horizontal="right" vertical="center"/>
    </xf>
    <xf numFmtId="37" fontId="37" fillId="0" borderId="12" xfId="1042" applyNumberFormat="1" applyFont="1" applyBorder="1" applyAlignment="1">
      <alignment horizontal="left" vertical="center"/>
    </xf>
    <xf numFmtId="0" fontId="37" fillId="0" borderId="12" xfId="145" applyFont="1" applyBorder="1" applyAlignment="1">
      <alignment horizontal="left" vertical="center"/>
    </xf>
    <xf numFmtId="0" fontId="45" fillId="0" borderId="12" xfId="145" applyFont="1" applyBorder="1" applyAlignment="1">
      <alignment horizontal="center" vertical="center"/>
    </xf>
    <xf numFmtId="37" fontId="37" fillId="0" borderId="0" xfId="1042" applyNumberFormat="1" applyFont="1" applyAlignment="1">
      <alignment horizontal="left" vertical="center"/>
    </xf>
    <xf numFmtId="170" fontId="37" fillId="0" borderId="0" xfId="145" applyNumberFormat="1" applyFont="1" applyAlignment="1">
      <alignment horizontal="center" vertical="center"/>
    </xf>
    <xf numFmtId="0" fontId="45" fillId="0" borderId="0" xfId="1066" applyFont="1" applyAlignment="1">
      <alignment vertical="center"/>
    </xf>
    <xf numFmtId="0" fontId="45" fillId="0" borderId="0" xfId="1066" quotePrefix="1" applyFont="1" applyAlignment="1">
      <alignment vertical="center"/>
    </xf>
    <xf numFmtId="170" fontId="45" fillId="0" borderId="0" xfId="1066" quotePrefix="1" applyNumberFormat="1" applyFont="1" applyAlignment="1">
      <alignment horizontal="left" vertical="center"/>
    </xf>
    <xf numFmtId="171" fontId="45" fillId="0" borderId="0" xfId="119" applyNumberFormat="1" applyFont="1" applyAlignment="1">
      <alignment horizontal="right" vertical="center" wrapText="1"/>
    </xf>
    <xf numFmtId="0" fontId="189" fillId="0" borderId="0" xfId="145" applyFont="1" applyAlignment="1">
      <alignment vertical="center"/>
    </xf>
    <xf numFmtId="171" fontId="45" fillId="0" borderId="0" xfId="127" quotePrefix="1" applyNumberFormat="1" applyFont="1" applyFill="1" applyBorder="1" applyAlignment="1">
      <alignment horizontal="right" vertical="center"/>
    </xf>
    <xf numFmtId="171" fontId="45" fillId="0" borderId="12" xfId="127" quotePrefix="1" applyNumberFormat="1" applyFont="1" applyFill="1" applyBorder="1" applyAlignment="1">
      <alignment horizontal="right" vertical="center"/>
    </xf>
    <xf numFmtId="171" fontId="45" fillId="0" borderId="0" xfId="127" applyNumberFormat="1" applyFont="1" applyFill="1" applyBorder="1" applyAlignment="1">
      <alignment vertical="center"/>
    </xf>
    <xf numFmtId="0" fontId="45" fillId="0" borderId="0" xfId="119" applyFont="1" applyAlignment="1">
      <alignment horizontal="left" vertical="center"/>
    </xf>
    <xf numFmtId="170" fontId="37" fillId="0" borderId="0" xfId="119" applyNumberFormat="1" applyFont="1" applyAlignment="1">
      <alignment vertical="center"/>
    </xf>
    <xf numFmtId="0" fontId="45" fillId="0" borderId="0" xfId="145" applyFont="1" applyAlignment="1">
      <alignment horizontal="justify" vertical="center" wrapText="1"/>
    </xf>
    <xf numFmtId="170" fontId="37" fillId="0" borderId="0" xfId="119" quotePrefix="1" applyNumberFormat="1" applyFont="1" applyAlignment="1">
      <alignment horizontal="left" vertical="center"/>
    </xf>
    <xf numFmtId="170" fontId="45" fillId="0" borderId="0" xfId="119" quotePrefix="1" applyNumberFormat="1" applyFont="1" applyAlignment="1">
      <alignment horizontal="left" vertical="center"/>
    </xf>
    <xf numFmtId="171" fontId="45" fillId="0" borderId="0" xfId="1063" applyNumberFormat="1" applyFont="1" applyFill="1" applyAlignment="1">
      <alignment horizontal="right" vertical="center"/>
    </xf>
    <xf numFmtId="171" fontId="45" fillId="0" borderId="12" xfId="1063" applyNumberFormat="1" applyFont="1" applyFill="1" applyBorder="1" applyAlignment="1">
      <alignment horizontal="right" vertical="center"/>
    </xf>
    <xf numFmtId="171" fontId="45" fillId="0" borderId="0" xfId="1063" applyNumberFormat="1" applyFont="1" applyBorder="1" applyAlignment="1">
      <alignment horizontal="right" vertical="top"/>
    </xf>
    <xf numFmtId="171" fontId="45" fillId="0" borderId="0" xfId="145" applyNumberFormat="1" applyFont="1" applyBorder="1" applyAlignment="1">
      <alignment horizontal="right" vertical="center"/>
    </xf>
    <xf numFmtId="0" fontId="45" fillId="0" borderId="0" xfId="118" applyFont="1" applyAlignment="1">
      <alignment vertical="center"/>
    </xf>
    <xf numFmtId="0" fontId="45" fillId="0" borderId="0" xfId="118" applyFont="1" applyAlignment="1">
      <alignment horizontal="left" vertical="center"/>
    </xf>
    <xf numFmtId="171" fontId="190" fillId="0" borderId="0" xfId="118" applyNumberFormat="1" applyFont="1" applyFill="1" applyBorder="1" applyAlignment="1">
      <alignment horizontal="right" vertical="center"/>
    </xf>
    <xf numFmtId="171" fontId="190" fillId="0" borderId="0" xfId="1063" applyNumberFormat="1" applyFont="1" applyBorder="1" applyAlignment="1">
      <alignment horizontal="right" vertical="top"/>
    </xf>
    <xf numFmtId="171" fontId="190" fillId="0" borderId="0" xfId="145" applyNumberFormat="1" applyFont="1" applyAlignment="1">
      <alignment horizontal="right" vertical="center"/>
    </xf>
    <xf numFmtId="0" fontId="45" fillId="0" borderId="0" xfId="145" applyFont="1" applyFill="1" applyAlignment="1">
      <alignment horizontal="left" vertical="center"/>
    </xf>
    <xf numFmtId="0" fontId="37" fillId="0" borderId="0" xfId="1042" applyFont="1" applyBorder="1" applyAlignment="1">
      <alignment horizontal="left" vertical="center"/>
    </xf>
    <xf numFmtId="0" fontId="45" fillId="0" borderId="0" xfId="145" applyFont="1" applyBorder="1" applyAlignment="1">
      <alignment horizontal="centerContinuous" vertical="center"/>
    </xf>
    <xf numFmtId="171" fontId="45" fillId="0" borderId="0" xfId="145" applyNumberFormat="1" applyFont="1" applyBorder="1" applyAlignment="1">
      <alignment horizontal="centerContinuous" vertical="center"/>
    </xf>
    <xf numFmtId="0" fontId="45" fillId="0" borderId="0" xfId="145" applyFont="1" applyBorder="1" applyAlignment="1">
      <alignment vertical="center"/>
    </xf>
    <xf numFmtId="0" fontId="45" fillId="0" borderId="0" xfId="126" applyFont="1" applyAlignment="1">
      <alignment vertical="center"/>
    </xf>
    <xf numFmtId="170" fontId="45" fillId="0" borderId="0" xfId="119" applyNumberFormat="1" applyFont="1" applyFill="1" applyAlignment="1">
      <alignment horizontal="left" vertical="center"/>
    </xf>
    <xf numFmtId="171" fontId="37" fillId="69" borderId="0" xfId="118" applyNumberFormat="1" applyFont="1" applyFill="1" applyBorder="1" applyAlignment="1">
      <alignment horizontal="right" vertical="center"/>
    </xf>
    <xf numFmtId="171" fontId="45" fillId="69" borderId="0" xfId="118" applyNumberFormat="1" applyFont="1" applyFill="1" applyBorder="1" applyAlignment="1">
      <alignment horizontal="right" vertical="center"/>
    </xf>
    <xf numFmtId="3" fontId="45" fillId="69" borderId="0" xfId="0" applyNumberFormat="1" applyFont="1" applyFill="1" applyAlignment="1">
      <alignment vertical="center"/>
    </xf>
    <xf numFmtId="171" fontId="45" fillId="69" borderId="12" xfId="118" applyNumberFormat="1" applyFont="1" applyFill="1" applyBorder="1" applyAlignment="1">
      <alignment horizontal="right" vertical="center"/>
    </xf>
    <xf numFmtId="171" fontId="45" fillId="69" borderId="0" xfId="118" applyNumberFormat="1" applyFont="1" applyFill="1" applyAlignment="1">
      <alignment horizontal="right" vertical="center"/>
    </xf>
    <xf numFmtId="171" fontId="45" fillId="69" borderId="13" xfId="118" applyNumberFormat="1" applyFont="1" applyFill="1" applyBorder="1" applyAlignment="1">
      <alignment horizontal="right" vertical="center"/>
    </xf>
    <xf numFmtId="0" fontId="45" fillId="69" borderId="0" xfId="118" applyFont="1" applyFill="1" applyBorder="1" applyAlignment="1">
      <alignment horizontal="center" vertical="center"/>
    </xf>
    <xf numFmtId="171" fontId="45" fillId="69" borderId="0" xfId="118" applyNumberFormat="1" applyFont="1" applyFill="1" applyBorder="1" applyAlignment="1">
      <alignment horizontal="center" vertical="center"/>
    </xf>
    <xf numFmtId="3" fontId="45" fillId="69" borderId="0" xfId="0" applyNumberFormat="1" applyFont="1" applyFill="1" applyAlignment="1">
      <alignment horizontal="right" vertical="center" wrapText="1"/>
    </xf>
    <xf numFmtId="0" fontId="45" fillId="69" borderId="0" xfId="118" applyFont="1" applyFill="1" applyBorder="1" applyAlignment="1">
      <alignment vertical="center"/>
    </xf>
    <xf numFmtId="0" fontId="37" fillId="69" borderId="0" xfId="118" applyFont="1" applyFill="1" applyAlignment="1">
      <alignment horizontal="center" vertical="center"/>
    </xf>
    <xf numFmtId="37" fontId="45" fillId="69" borderId="0" xfId="476" applyFont="1" applyFill="1" applyAlignment="1">
      <alignment horizontal="center" vertical="center"/>
    </xf>
    <xf numFmtId="171" fontId="45" fillId="69" borderId="13" xfId="119" applyNumberFormat="1" applyFont="1" applyFill="1" applyBorder="1" applyAlignment="1">
      <alignment horizontal="right" vertical="center"/>
    </xf>
    <xf numFmtId="171" fontId="45" fillId="69" borderId="0" xfId="119" applyNumberFormat="1" applyFont="1" applyFill="1" applyBorder="1" applyAlignment="1">
      <alignment horizontal="right" vertical="center"/>
    </xf>
    <xf numFmtId="171" fontId="45" fillId="69" borderId="0" xfId="118" applyNumberFormat="1" applyFont="1" applyFill="1" applyBorder="1" applyAlignment="1">
      <alignment vertical="center"/>
    </xf>
    <xf numFmtId="171" fontId="45" fillId="69" borderId="0" xfId="119" applyNumberFormat="1" applyFont="1" applyFill="1" applyBorder="1" applyAlignment="1">
      <alignment vertical="center"/>
    </xf>
    <xf numFmtId="171" fontId="45" fillId="69" borderId="0" xfId="119" applyNumberFormat="1" applyFont="1" applyFill="1" applyAlignment="1">
      <alignment horizontal="right" vertical="center"/>
    </xf>
    <xf numFmtId="171" fontId="45" fillId="69" borderId="12" xfId="119" applyNumberFormat="1" applyFont="1" applyFill="1" applyBorder="1" applyAlignment="1">
      <alignment horizontal="right" vertical="center"/>
    </xf>
    <xf numFmtId="171" fontId="45" fillId="69" borderId="0" xfId="127" applyNumberFormat="1" applyFont="1" applyFill="1" applyBorder="1" applyAlignment="1">
      <alignment horizontal="right" vertical="center"/>
    </xf>
    <xf numFmtId="197" fontId="45" fillId="69" borderId="0" xfId="127" applyNumberFormat="1" applyFont="1" applyFill="1" applyBorder="1" applyAlignment="1">
      <alignment horizontal="right" vertical="center"/>
    </xf>
    <xf numFmtId="197" fontId="45" fillId="69" borderId="0" xfId="127" applyNumberFormat="1" applyFont="1" applyFill="1" applyAlignment="1">
      <alignment vertical="center"/>
    </xf>
    <xf numFmtId="197" fontId="45" fillId="69" borderId="12" xfId="127" applyNumberFormat="1" applyFont="1" applyFill="1" applyBorder="1" applyAlignment="1">
      <alignment horizontal="right" vertical="center"/>
    </xf>
    <xf numFmtId="171" fontId="45" fillId="69" borderId="12" xfId="127" applyNumberFormat="1" applyFont="1" applyFill="1" applyBorder="1" applyAlignment="1">
      <alignment horizontal="right" vertical="center"/>
    </xf>
    <xf numFmtId="171" fontId="45" fillId="69" borderId="0" xfId="145" applyNumberFormat="1" applyFont="1" applyFill="1" applyAlignment="1">
      <alignment horizontal="right" vertical="center"/>
    </xf>
    <xf numFmtId="171" fontId="45" fillId="69" borderId="1" xfId="145" applyNumberFormat="1" applyFont="1" applyFill="1" applyBorder="1" applyAlignment="1">
      <alignment horizontal="right" vertical="center"/>
    </xf>
    <xf numFmtId="171" fontId="37" fillId="69" borderId="0" xfId="145" applyNumberFormat="1" applyFont="1" applyFill="1" applyAlignment="1">
      <alignment horizontal="right" vertical="center"/>
    </xf>
    <xf numFmtId="197" fontId="45" fillId="69" borderId="0" xfId="119" applyNumberFormat="1" applyFont="1" applyFill="1" applyAlignment="1">
      <alignment vertical="center"/>
    </xf>
    <xf numFmtId="171" fontId="45" fillId="69" borderId="12" xfId="145" applyNumberFormat="1" applyFont="1" applyFill="1" applyBorder="1" applyAlignment="1">
      <alignment horizontal="right" vertical="center"/>
    </xf>
    <xf numFmtId="171" fontId="45" fillId="69" borderId="12" xfId="119" applyNumberFormat="1" applyFont="1" applyFill="1" applyBorder="1" applyAlignment="1">
      <alignment vertical="center"/>
    </xf>
    <xf numFmtId="171" fontId="45" fillId="69" borderId="13" xfId="127" applyNumberFormat="1" applyFont="1" applyFill="1" applyBorder="1" applyAlignment="1">
      <alignment horizontal="right" vertical="center"/>
    </xf>
    <xf numFmtId="171" fontId="45" fillId="69" borderId="0" xfId="145" applyNumberFormat="1" applyFont="1" applyFill="1" applyAlignment="1">
      <alignment vertical="center"/>
    </xf>
    <xf numFmtId="171" fontId="45" fillId="69" borderId="0" xfId="119" applyNumberFormat="1" applyFont="1" applyFill="1" applyAlignment="1">
      <alignment vertical="center"/>
    </xf>
    <xf numFmtId="171" fontId="45" fillId="69" borderId="13" xfId="145" applyNumberFormat="1" applyFont="1" applyFill="1" applyBorder="1" applyAlignment="1">
      <alignment vertical="center"/>
    </xf>
    <xf numFmtId="172" fontId="45" fillId="69" borderId="13" xfId="127" applyNumberFormat="1" applyFont="1" applyFill="1" applyBorder="1" applyAlignment="1">
      <alignment horizontal="right" vertical="center"/>
    </xf>
    <xf numFmtId="197" fontId="45" fillId="69" borderId="12" xfId="145" applyNumberFormat="1" applyFont="1" applyFill="1" applyBorder="1" applyAlignment="1">
      <alignment horizontal="right" vertical="center"/>
    </xf>
    <xf numFmtId="171" fontId="45" fillId="69" borderId="0" xfId="128" applyNumberFormat="1" applyFont="1" applyFill="1" applyAlignment="1">
      <alignment horizontal="right" vertical="top"/>
    </xf>
    <xf numFmtId="171" fontId="45" fillId="69" borderId="0" xfId="1063" applyNumberFormat="1" applyFont="1" applyFill="1" applyAlignment="1">
      <alignment horizontal="right" vertical="center"/>
    </xf>
    <xf numFmtId="171" fontId="45" fillId="69" borderId="12" xfId="476" applyNumberFormat="1" applyFont="1" applyFill="1" applyBorder="1" applyAlignment="1">
      <alignment horizontal="right" vertical="center"/>
    </xf>
    <xf numFmtId="171" fontId="45" fillId="69" borderId="13" xfId="1063" applyNumberFormat="1" applyFont="1" applyFill="1" applyBorder="1" applyAlignment="1">
      <alignment horizontal="right" vertical="top"/>
    </xf>
    <xf numFmtId="171" fontId="45" fillId="69" borderId="12" xfId="1063" applyNumberFormat="1" applyFont="1" applyFill="1" applyBorder="1" applyAlignment="1">
      <alignment horizontal="right" vertical="center"/>
    </xf>
    <xf numFmtId="171" fontId="37" fillId="69" borderId="0" xfId="1042" applyNumberFormat="1" applyFont="1" applyFill="1" applyAlignment="1">
      <alignment horizontal="right" vertical="center"/>
    </xf>
    <xf numFmtId="171" fontId="45" fillId="69" borderId="0" xfId="145" applyNumberFormat="1" applyFont="1" applyFill="1" applyAlignment="1">
      <alignment horizontal="center" vertical="center"/>
    </xf>
    <xf numFmtId="171" fontId="45" fillId="69" borderId="0" xfId="119" applyNumberFormat="1" applyFont="1" applyFill="1" applyAlignment="1">
      <alignment horizontal="right" vertical="center" wrapText="1"/>
    </xf>
    <xf numFmtId="171" fontId="45" fillId="69" borderId="0" xfId="127" quotePrefix="1" applyNumberFormat="1" applyFont="1" applyFill="1" applyBorder="1" applyAlignment="1">
      <alignment horizontal="right" vertical="center"/>
    </xf>
    <xf numFmtId="171" fontId="45" fillId="69" borderId="12" xfId="127" quotePrefix="1" applyNumberFormat="1" applyFont="1" applyFill="1" applyBorder="1" applyAlignment="1">
      <alignment horizontal="right" vertical="center"/>
    </xf>
    <xf numFmtId="171" fontId="45" fillId="69" borderId="0" xfId="127" applyNumberFormat="1" applyFont="1" applyFill="1" applyAlignment="1">
      <alignment horizontal="right" vertical="center"/>
    </xf>
    <xf numFmtId="171" fontId="45" fillId="69" borderId="0" xfId="127" applyNumberFormat="1" applyFont="1" applyFill="1" applyBorder="1" applyAlignment="1">
      <alignment vertical="center"/>
    </xf>
    <xf numFmtId="0" fontId="45" fillId="69" borderId="0" xfId="145" applyFont="1" applyFill="1" applyAlignment="1">
      <alignment vertical="center"/>
    </xf>
    <xf numFmtId="0" fontId="45" fillId="69" borderId="0" xfId="119" applyFont="1" applyFill="1" applyAlignment="1">
      <alignment vertical="center"/>
    </xf>
    <xf numFmtId="171" fontId="45" fillId="69" borderId="0" xfId="145" applyNumberFormat="1" applyFont="1" applyFill="1" applyBorder="1" applyAlignment="1">
      <alignment horizontal="right" vertical="center"/>
    </xf>
    <xf numFmtId="171" fontId="45" fillId="69" borderId="13" xfId="145" applyNumberFormat="1" applyFont="1" applyFill="1" applyBorder="1" applyAlignment="1">
      <alignment horizontal="right" vertical="center"/>
    </xf>
    <xf numFmtId="171" fontId="190" fillId="69" borderId="0" xfId="145" applyNumberFormat="1" applyFont="1" applyFill="1" applyAlignment="1">
      <alignment horizontal="right" vertical="center"/>
    </xf>
    <xf numFmtId="171" fontId="191" fillId="0" borderId="0" xfId="118" applyNumberFormat="1" applyFont="1" applyFill="1" applyBorder="1" applyAlignment="1">
      <alignment horizontal="right" vertical="center"/>
    </xf>
    <xf numFmtId="0" fontId="45" fillId="0" borderId="0" xfId="0" applyFont="1" applyFill="1" applyAlignment="1">
      <alignment horizontal="left" vertical="center"/>
    </xf>
    <xf numFmtId="171" fontId="45" fillId="0" borderId="0" xfId="145" applyNumberFormat="1" applyFont="1" applyFill="1" applyAlignment="1">
      <alignment vertical="center"/>
    </xf>
    <xf numFmtId="171" fontId="45" fillId="0" borderId="0" xfId="145" applyNumberFormat="1" applyFont="1" applyFill="1" applyAlignment="1">
      <alignment horizontal="centerContinuous" vertical="center"/>
    </xf>
    <xf numFmtId="171" fontId="45" fillId="0" borderId="12" xfId="145" applyNumberFormat="1" applyFont="1" applyFill="1" applyBorder="1" applyAlignment="1">
      <alignment horizontal="centerContinuous" vertical="center"/>
    </xf>
    <xf numFmtId="171" fontId="37" fillId="0" borderId="0" xfId="145" quotePrefix="1" applyNumberFormat="1" applyFont="1" applyFill="1" applyAlignment="1">
      <alignment horizontal="right" vertical="center"/>
    </xf>
    <xf numFmtId="171" fontId="37" fillId="0" borderId="12" xfId="1042" applyNumberFormat="1" applyFont="1" applyFill="1" applyBorder="1" applyAlignment="1">
      <alignment horizontal="right" vertical="center"/>
    </xf>
    <xf numFmtId="171" fontId="37" fillId="0" borderId="0" xfId="1042" applyNumberFormat="1" applyFont="1" applyFill="1" applyAlignment="1">
      <alignment horizontal="right" vertical="center"/>
    </xf>
    <xf numFmtId="171" fontId="45" fillId="0" borderId="0" xfId="145" applyNumberFormat="1" applyFont="1" applyFill="1" applyAlignment="1">
      <alignment horizontal="center" vertical="center"/>
    </xf>
    <xf numFmtId="171" fontId="45" fillId="0" borderId="0" xfId="119" applyNumberFormat="1" applyFont="1" applyFill="1" applyAlignment="1">
      <alignment horizontal="right" vertical="center" wrapText="1"/>
    </xf>
    <xf numFmtId="171" fontId="45" fillId="0" borderId="0" xfId="145" applyNumberFormat="1" applyFont="1" applyFill="1" applyAlignment="1">
      <alignment horizontal="right" vertical="center"/>
    </xf>
    <xf numFmtId="171" fontId="45" fillId="0" borderId="12" xfId="145" applyNumberFormat="1" applyFont="1" applyFill="1" applyBorder="1" applyAlignment="1">
      <alignment horizontal="right" vertical="center"/>
    </xf>
    <xf numFmtId="0" fontId="45" fillId="0" borderId="0" xfId="145" applyFont="1" applyFill="1" applyAlignment="1">
      <alignment vertical="center"/>
    </xf>
    <xf numFmtId="0" fontId="45" fillId="0" borderId="0" xfId="119" applyFont="1" applyFill="1" applyAlignment="1">
      <alignment vertical="center"/>
    </xf>
    <xf numFmtId="171" fontId="45" fillId="0" borderId="0" xfId="145" applyNumberFormat="1" applyFont="1" applyFill="1" applyBorder="1" applyAlignment="1">
      <alignment horizontal="right" vertical="center"/>
    </xf>
    <xf numFmtId="171" fontId="45" fillId="0" borderId="13" xfId="145" applyNumberFormat="1" applyFont="1" applyFill="1" applyBorder="1" applyAlignment="1">
      <alignment horizontal="right" vertical="center"/>
    </xf>
    <xf numFmtId="171" fontId="190" fillId="0" borderId="0" xfId="145" applyNumberFormat="1" applyFont="1" applyFill="1" applyAlignment="1">
      <alignment horizontal="right" vertical="center"/>
    </xf>
    <xf numFmtId="0" fontId="37" fillId="0" borderId="0" xfId="1042" applyFont="1" applyFill="1" applyAlignment="1">
      <alignment horizontal="left" vertical="center"/>
    </xf>
    <xf numFmtId="0" fontId="45" fillId="0" borderId="0" xfId="1042" applyFont="1" applyFill="1" applyAlignment="1">
      <alignment horizontal="left" vertical="center"/>
    </xf>
    <xf numFmtId="37" fontId="45" fillId="0" borderId="0" xfId="476" applyFont="1" applyFill="1" applyAlignment="1">
      <alignment vertical="center"/>
    </xf>
    <xf numFmtId="0" fontId="45" fillId="0" borderId="0" xfId="145" applyFont="1" applyFill="1" applyAlignment="1">
      <alignment horizontal="center" vertical="center"/>
    </xf>
    <xf numFmtId="171" fontId="45" fillId="0" borderId="12" xfId="476" applyNumberFormat="1" applyFont="1" applyFill="1" applyBorder="1" applyAlignment="1">
      <alignment horizontal="right" vertical="center"/>
    </xf>
    <xf numFmtId="171" fontId="45" fillId="0" borderId="0" xfId="476" applyNumberFormat="1" applyFont="1" applyFill="1" applyAlignment="1">
      <alignment horizontal="right" vertical="center"/>
    </xf>
    <xf numFmtId="170" fontId="45" fillId="0" borderId="0" xfId="476" applyNumberFormat="1" applyFont="1" applyFill="1" applyAlignment="1">
      <alignment horizontal="right" vertical="center"/>
    </xf>
    <xf numFmtId="37" fontId="37" fillId="0" borderId="0" xfId="476" applyFont="1" applyFill="1" applyAlignment="1">
      <alignment vertical="center"/>
    </xf>
    <xf numFmtId="0" fontId="45" fillId="0" borderId="0" xfId="1063" applyFont="1" applyFill="1" applyAlignment="1">
      <alignment vertical="top"/>
    </xf>
    <xf numFmtId="171" fontId="37" fillId="0" borderId="12" xfId="1063" applyNumberFormat="1" applyFont="1" applyFill="1" applyBorder="1" applyAlignment="1">
      <alignment horizontal="center" vertical="top"/>
    </xf>
    <xf numFmtId="0" fontId="37" fillId="0" borderId="12" xfId="1063" applyFont="1" applyFill="1" applyBorder="1" applyAlignment="1">
      <alignment horizontal="right" vertical="center"/>
    </xf>
    <xf numFmtId="0" fontId="45" fillId="0" borderId="0" xfId="145" applyFont="1" applyFill="1" applyAlignment="1">
      <alignment vertical="top"/>
    </xf>
    <xf numFmtId="0" fontId="37" fillId="0" borderId="12" xfId="145" applyFont="1" applyFill="1" applyBorder="1" applyAlignment="1">
      <alignment horizontal="right" vertical="top"/>
    </xf>
    <xf numFmtId="0" fontId="37" fillId="0" borderId="0" xfId="1063" applyFont="1" applyFill="1" applyAlignment="1">
      <alignment horizontal="center" vertical="top"/>
    </xf>
    <xf numFmtId="171" fontId="37" fillId="0" borderId="0" xfId="1063" applyNumberFormat="1" applyFont="1" applyFill="1" applyAlignment="1">
      <alignment horizontal="right" vertical="top"/>
    </xf>
    <xf numFmtId="170" fontId="37" fillId="0" borderId="0" xfId="1063" applyNumberFormat="1" applyFont="1" applyFill="1" applyAlignment="1">
      <alignment horizontal="right" vertical="top"/>
    </xf>
    <xf numFmtId="0" fontId="37" fillId="0" borderId="0" xfId="145" applyFont="1" applyFill="1" applyAlignment="1">
      <alignment vertical="center"/>
    </xf>
    <xf numFmtId="15" fontId="37" fillId="0" borderId="0" xfId="145" quotePrefix="1" applyNumberFormat="1" applyFont="1" applyFill="1" applyAlignment="1">
      <alignment vertical="center"/>
    </xf>
    <xf numFmtId="0" fontId="45" fillId="0" borderId="0" xfId="1063" applyFont="1" applyFill="1" applyAlignment="1">
      <alignment horizontal="center" vertical="top"/>
    </xf>
    <xf numFmtId="171" fontId="45" fillId="0" borderId="0" xfId="128" applyNumberFormat="1" applyFont="1" applyFill="1" applyAlignment="1">
      <alignment horizontal="right" vertical="top"/>
    </xf>
    <xf numFmtId="0" fontId="45" fillId="0" borderId="0" xfId="1063" applyFont="1" applyFill="1" applyAlignment="1">
      <alignment vertical="center"/>
    </xf>
    <xf numFmtId="0" fontId="37" fillId="0" borderId="0" xfId="1063" applyFont="1" applyFill="1" applyAlignment="1">
      <alignment vertical="center"/>
    </xf>
    <xf numFmtId="171" fontId="45" fillId="0" borderId="0" xfId="1063" applyNumberFormat="1" applyFont="1" applyFill="1" applyBorder="1" applyAlignment="1">
      <alignment horizontal="right" vertical="center"/>
    </xf>
    <xf numFmtId="171" fontId="45" fillId="0" borderId="13" xfId="1063" applyNumberFormat="1" applyFont="1" applyFill="1" applyBorder="1" applyAlignment="1">
      <alignment horizontal="right" vertical="top"/>
    </xf>
    <xf numFmtId="171" fontId="45" fillId="0" borderId="0" xfId="1063" applyNumberFormat="1" applyFont="1" applyFill="1" applyAlignment="1">
      <alignment horizontal="right" vertical="top"/>
    </xf>
    <xf numFmtId="171" fontId="45" fillId="0" borderId="0" xfId="1063" applyNumberFormat="1" applyFont="1" applyFill="1" applyBorder="1" applyAlignment="1">
      <alignment horizontal="right" vertical="top"/>
    </xf>
    <xf numFmtId="171" fontId="190" fillId="0" borderId="0" xfId="1063" applyNumberFormat="1" applyFont="1" applyFill="1" applyBorder="1" applyAlignment="1">
      <alignment horizontal="right" vertical="top"/>
    </xf>
    <xf numFmtId="171" fontId="45" fillId="0" borderId="0" xfId="145" applyNumberFormat="1" applyFont="1" applyFill="1" applyBorder="1" applyAlignment="1">
      <alignment horizontal="centerContinuous" vertical="center"/>
    </xf>
    <xf numFmtId="171" fontId="45" fillId="0" borderId="1" xfId="145" applyNumberFormat="1" applyFont="1" applyFill="1" applyBorder="1" applyAlignment="1">
      <alignment horizontal="right" vertical="center"/>
    </xf>
    <xf numFmtId="171" fontId="37" fillId="0" borderId="0" xfId="145" applyNumberFormat="1" applyFont="1" applyFill="1" applyAlignment="1">
      <alignment horizontal="right" vertical="center"/>
    </xf>
    <xf numFmtId="197" fontId="45" fillId="0" borderId="0" xfId="119" applyNumberFormat="1" applyFont="1" applyFill="1" applyAlignment="1">
      <alignment vertical="center"/>
    </xf>
    <xf numFmtId="171" fontId="45" fillId="0" borderId="12" xfId="119" applyNumberFormat="1" applyFont="1" applyFill="1" applyBorder="1" applyAlignment="1">
      <alignment vertical="center"/>
    </xf>
    <xf numFmtId="197" fontId="45" fillId="0" borderId="0" xfId="145" applyNumberFormat="1" applyFont="1" applyFill="1" applyAlignment="1">
      <alignment vertical="center"/>
    </xf>
    <xf numFmtId="197" fontId="45" fillId="0" borderId="12" xfId="145" applyNumberFormat="1" applyFont="1" applyFill="1" applyBorder="1" applyAlignment="1">
      <alignment vertical="center"/>
    </xf>
    <xf numFmtId="171" fontId="45" fillId="0" borderId="0" xfId="119" applyNumberFormat="1" applyFont="1" applyFill="1" applyAlignment="1">
      <alignment vertical="center"/>
    </xf>
    <xf numFmtId="171" fontId="45" fillId="0" borderId="13" xfId="145" applyNumberFormat="1" applyFont="1" applyFill="1" applyBorder="1" applyAlignment="1">
      <alignment vertical="center"/>
    </xf>
    <xf numFmtId="197" fontId="45" fillId="0" borderId="12" xfId="119" applyNumberFormat="1" applyFont="1" applyFill="1" applyBorder="1" applyAlignment="1">
      <alignment vertical="center"/>
    </xf>
    <xf numFmtId="0" fontId="45" fillId="0" borderId="12" xfId="145" applyFont="1" applyFill="1" applyBorder="1" applyAlignment="1">
      <alignment vertical="center"/>
    </xf>
    <xf numFmtId="197" fontId="45" fillId="0" borderId="12" xfId="145" applyNumberFormat="1" applyFont="1" applyFill="1" applyBorder="1" applyAlignment="1">
      <alignment horizontal="right" vertical="center"/>
    </xf>
    <xf numFmtId="38" fontId="45" fillId="0" borderId="0" xfId="119" applyNumberFormat="1" applyFont="1" applyFill="1" applyAlignment="1">
      <alignment vertical="center"/>
    </xf>
    <xf numFmtId="171" fontId="37" fillId="0" borderId="0" xfId="118" applyNumberFormat="1" applyFont="1" applyAlignment="1">
      <alignment horizontal="right" vertical="top"/>
    </xf>
    <xf numFmtId="170" fontId="37" fillId="0" borderId="0" xfId="1063" applyNumberFormat="1" applyFont="1" applyAlignment="1">
      <alignment horizontal="right" vertical="center"/>
    </xf>
    <xf numFmtId="0" fontId="37" fillId="0" borderId="0" xfId="145" applyFont="1" applyBorder="1" applyAlignment="1">
      <alignment horizontal="center" vertical="center"/>
    </xf>
    <xf numFmtId="0" fontId="45" fillId="69" borderId="0" xfId="118" applyFont="1" applyFill="1" applyBorder="1" applyAlignment="1">
      <alignment horizontal="right" vertical="center"/>
    </xf>
    <xf numFmtId="0" fontId="45" fillId="0" borderId="0" xfId="118" applyFont="1" applyFill="1" applyBorder="1" applyAlignment="1">
      <alignment horizontal="right" vertical="center"/>
    </xf>
    <xf numFmtId="0" fontId="45" fillId="0" borderId="0" xfId="118" applyFont="1" applyFill="1" applyAlignment="1">
      <alignment horizontal="center" vertical="center"/>
    </xf>
    <xf numFmtId="0" fontId="37" fillId="0" borderId="0" xfId="118" applyFont="1" applyFill="1" applyAlignment="1">
      <alignment horizontal="center" vertical="center"/>
    </xf>
    <xf numFmtId="0" fontId="37" fillId="0" borderId="12" xfId="118" applyFont="1" applyFill="1" applyBorder="1" applyAlignment="1">
      <alignment horizontal="center" vertical="center"/>
    </xf>
    <xf numFmtId="0" fontId="45" fillId="0" borderId="0" xfId="118" applyFont="1" applyFill="1" applyAlignment="1">
      <alignment horizontal="center" vertical="center"/>
    </xf>
    <xf numFmtId="0" fontId="45" fillId="0" borderId="0" xfId="118" applyFont="1" applyFill="1" applyAlignment="1">
      <alignment horizontal="left" vertical="center"/>
    </xf>
    <xf numFmtId="0" fontId="37" fillId="0" borderId="0" xfId="145" applyFont="1" applyAlignment="1">
      <alignment horizontal="center" vertical="center"/>
    </xf>
    <xf numFmtId="171" fontId="37" fillId="0" borderId="0" xfId="476" applyNumberFormat="1" applyFont="1" applyAlignment="1">
      <alignment horizontal="center" vertical="center"/>
    </xf>
    <xf numFmtId="0" fontId="37" fillId="0" borderId="12" xfId="145" applyFont="1" applyBorder="1" applyAlignment="1">
      <alignment horizontal="center" vertical="center"/>
    </xf>
    <xf numFmtId="171" fontId="37" fillId="0" borderId="12" xfId="145" applyNumberFormat="1" applyFont="1" applyBorder="1" applyAlignment="1">
      <alignment horizontal="center" vertical="center"/>
    </xf>
    <xf numFmtId="0" fontId="45" fillId="0" borderId="0" xfId="1063" applyFont="1" applyAlignment="1">
      <alignment horizontal="center" vertical="center"/>
    </xf>
    <xf numFmtId="0" fontId="45" fillId="0" borderId="0" xfId="145" applyFont="1" applyAlignment="1">
      <alignment horizontal="left" vertical="center"/>
    </xf>
    <xf numFmtId="0" fontId="45" fillId="0" borderId="0" xfId="118" applyFont="1" applyFill="1" applyAlignment="1">
      <alignment horizontal="center" vertical="center"/>
    </xf>
    <xf numFmtId="0" fontId="45" fillId="0" borderId="0" xfId="118" applyFont="1" applyFill="1" applyAlignment="1">
      <alignment horizontal="left" vertical="center"/>
    </xf>
    <xf numFmtId="0" fontId="37" fillId="0" borderId="12" xfId="118" applyFont="1" applyFill="1" applyBorder="1" applyAlignment="1">
      <alignment horizontal="center" vertical="center" wrapText="1"/>
    </xf>
    <xf numFmtId="0" fontId="37" fillId="0" borderId="12" xfId="118" applyFont="1" applyFill="1" applyBorder="1" applyAlignment="1">
      <alignment horizontal="center" vertical="center"/>
    </xf>
    <xf numFmtId="0" fontId="37" fillId="0" borderId="0" xfId="118" applyFont="1" applyFill="1" applyAlignment="1">
      <alignment horizontal="center" vertical="center"/>
    </xf>
    <xf numFmtId="171" fontId="37" fillId="0" borderId="0" xfId="118" applyNumberFormat="1" applyFont="1" applyFill="1" applyAlignment="1">
      <alignment horizontal="center" vertical="center"/>
    </xf>
    <xf numFmtId="0" fontId="37" fillId="0" borderId="0" xfId="145" applyFont="1" applyAlignment="1">
      <alignment horizontal="center" vertical="center"/>
    </xf>
    <xf numFmtId="171" fontId="37" fillId="0" borderId="0" xfId="476" applyNumberFormat="1" applyFont="1" applyAlignment="1">
      <alignment horizontal="center" vertical="center"/>
    </xf>
    <xf numFmtId="0" fontId="37" fillId="0" borderId="12" xfId="145" applyFont="1" applyBorder="1" applyAlignment="1">
      <alignment horizontal="center" vertical="center"/>
    </xf>
    <xf numFmtId="171" fontId="37" fillId="0" borderId="12" xfId="145" applyNumberFormat="1" applyFont="1" applyBorder="1" applyAlignment="1">
      <alignment horizontal="center" vertical="center"/>
    </xf>
    <xf numFmtId="171" fontId="37" fillId="0" borderId="12" xfId="1063" applyNumberFormat="1" applyFont="1" applyBorder="1" applyAlignment="1">
      <alignment horizontal="center" vertical="top"/>
    </xf>
    <xf numFmtId="171" fontId="37" fillId="0" borderId="5" xfId="1063" applyNumberFormat="1" applyFont="1" applyBorder="1" applyAlignment="1">
      <alignment horizontal="center" vertical="top"/>
    </xf>
    <xf numFmtId="0" fontId="45" fillId="0" borderId="0" xfId="1063" applyFont="1" applyAlignment="1">
      <alignment horizontal="center" vertical="center"/>
    </xf>
    <xf numFmtId="37" fontId="45" fillId="0" borderId="12" xfId="145" applyNumberFormat="1" applyFont="1" applyBorder="1" applyAlignment="1">
      <alignment horizontal="justify" vertical="center"/>
    </xf>
    <xf numFmtId="0" fontId="45" fillId="0" borderId="12" xfId="145" applyFont="1" applyBorder="1" applyAlignment="1">
      <alignment horizontal="justify" vertical="center"/>
    </xf>
    <xf numFmtId="171" fontId="37" fillId="0" borderId="0" xfId="145" applyNumberFormat="1" applyFont="1" applyAlignment="1">
      <alignment horizontal="center" vertical="center"/>
    </xf>
    <xf numFmtId="0" fontId="45" fillId="0" borderId="12" xfId="145" applyFont="1" applyBorder="1" applyAlignment="1">
      <alignment horizontal="justify" vertical="center" wrapText="1"/>
    </xf>
    <xf numFmtId="0" fontId="45" fillId="0" borderId="0" xfId="145" applyFont="1" applyAlignment="1">
      <alignment horizontal="left" vertical="center"/>
    </xf>
  </cellXfs>
  <cellStyles count="1604">
    <cellStyle name=" 3]_x000d__x000a_Zoomed=1_x000d__x000a_Row=104_x000d__x000a_Column=107_x000d__x000a_Height=302_x000d__x000a_Width=300_x000d__x000a_FontName=MS Sans Serif_x000d__x000a_FontStyle=0_x000d__x000a_FontSize=8_x000d__x000a_Prt" xfId="765" xr:uid="{00000000-0005-0000-0000-000000000000}"/>
    <cellStyle name="_Acap Asset 12-51" xfId="766" xr:uid="{00000000-0005-0000-0000-000001000000}"/>
    <cellStyle name="_Acap Asset 6-51" xfId="767" xr:uid="{00000000-0005-0000-0000-000002000000}"/>
    <cellStyle name="_ACAP CF 09. 2008_client" xfId="768" xr:uid="{00000000-0005-0000-0000-000003000000}"/>
    <cellStyle name="_Acap conso  Q2  2008" xfId="769" xr:uid="{00000000-0005-0000-0000-000004000000}"/>
    <cellStyle name="_Acap conso  Q3  2008_29-10-08" xfId="770" xr:uid="{00000000-0005-0000-0000-000005000000}"/>
    <cellStyle name="_Acap conso  Q3  2008_30-10-08" xfId="771" xr:uid="{00000000-0005-0000-0000-000006000000}"/>
    <cellStyle name="_Acap conso  Q3  2008_30-10-08_15.55" xfId="772" xr:uid="{00000000-0005-0000-0000-000007000000}"/>
    <cellStyle name="_Acap conso  Q3  2008_31-10-08" xfId="773" xr:uid="{00000000-0005-0000-0000-000008000000}"/>
    <cellStyle name="_Acap conso  Q4  2008" xfId="774" xr:uid="{00000000-0005-0000-0000-000009000000}"/>
    <cellStyle name="_Acap conso  Q4  2008 30-1-08" xfId="775" xr:uid="{00000000-0005-0000-0000-00000A000000}"/>
    <cellStyle name="_Acap conso  Q4  2008_040209_18.00" xfId="776" xr:uid="{00000000-0005-0000-0000-00000B000000}"/>
    <cellStyle name="_Acap conso  Q4  2008_210209" xfId="777" xr:uid="{00000000-0005-0000-0000-00000C000000}"/>
    <cellStyle name="_ACAP.CF.09. 2008" xfId="778" xr:uid="{00000000-0005-0000-0000-00000D000000}"/>
    <cellStyle name="_Acap-npl. bspl. 12. 51" xfId="779" xr:uid="{00000000-0005-0000-0000-00000E000000}"/>
    <cellStyle name="_Acap-npl. bspl. 6. 51" xfId="780" xr:uid="{00000000-0005-0000-0000-00000F000000}"/>
    <cellStyle name="_Acap-npl. bspl. 9. 51" xfId="781" xr:uid="{00000000-0005-0000-0000-000010000000}"/>
    <cellStyle name="_Acon. bspl. 12.51" xfId="782" xr:uid="{00000000-0005-0000-0000-000011000000}"/>
    <cellStyle name="_Acon. bspl. 6.51" xfId="783" xr:uid="{00000000-0005-0000-0000-000012000000}"/>
    <cellStyle name="_Addition and Disposal Q3 08" xfId="784" xr:uid="{00000000-0005-0000-0000-000013000000}"/>
    <cellStyle name="_AIP. bspl. 12. 2551" xfId="785" xr:uid="{00000000-0005-0000-0000-000014000000}"/>
    <cellStyle name="_Book3" xfId="786" xr:uid="{00000000-0005-0000-0000-000015000000}"/>
    <cellStyle name="_CapitalOK_fmv36Mths-IRRTable (2)" xfId="787" xr:uid="{00000000-0005-0000-0000-000016000000}"/>
    <cellStyle name="_Cap-Pay-Pro S4- IRR Table" xfId="788" xr:uid="{00000000-0005-0000-0000-000017000000}"/>
    <cellStyle name="_Cap-Pay-Pro S4- IRR Table (3)" xfId="789" xr:uid="{00000000-0005-0000-0000-000018000000}"/>
    <cellStyle name="_CF support (2)" xfId="790" xr:uid="{00000000-0005-0000-0000-000019000000}"/>
    <cellStyle name="_Conso Q4'08_14-2-09_update" xfId="791" xr:uid="{00000000-0005-0000-0000-00001A000000}"/>
    <cellStyle name="_conso0809_After Adjust Provision (Final)_COK" xfId="792" xr:uid="{00000000-0005-0000-0000-00001B000000}"/>
    <cellStyle name="_conso0812 non deferred tax" xfId="793" xr:uid="{00000000-0005-0000-0000-00001C000000}"/>
    <cellStyle name="_detail 092008" xfId="794" xr:uid="{00000000-0005-0000-0000-00001D000000}"/>
    <cellStyle name="_detail 122008" xfId="795" xr:uid="{00000000-0005-0000-0000-00001E000000}"/>
    <cellStyle name="_Dream_Q1_Sit_1" xfId="1" xr:uid="{00000000-0005-0000-0000-00001F000000}"/>
    <cellStyle name="_EVR-leasing" xfId="796" xr:uid="{00000000-0005-0000-0000-000020000000}"/>
    <cellStyle name="_IS" xfId="797" xr:uid="{00000000-0005-0000-0000-000021000000}"/>
    <cellStyle name="_Lead - AMC - FINAL updated on 13.2.09" xfId="798" xr:uid="{00000000-0005-0000-0000-000022000000}"/>
    <cellStyle name="_lead ACAP final 2008_04-2-09" xfId="799" xr:uid="{00000000-0005-0000-0000-000023000000}"/>
    <cellStyle name="_lead ACAP Q3 2008_27-10-08" xfId="800" xr:uid="{00000000-0005-0000-0000-000024000000}"/>
    <cellStyle name="_Lead PPE_PCOL 12-2008" xfId="801" xr:uid="{00000000-0005-0000-0000-000025000000}"/>
    <cellStyle name="_Lead Services - Final 08 - 12.02.09" xfId="802" xr:uid="{00000000-0005-0000-0000-000026000000}"/>
    <cellStyle name="_Lead TRAF 31.03.08 brief" xfId="2" xr:uid="{00000000-0005-0000-0000-000027000000}"/>
    <cellStyle name="_LEAD_TRAF_Q1'50 Update" xfId="3" xr:uid="{00000000-0005-0000-0000-000028000000}"/>
    <cellStyle name="_Leasing PC  Server" xfId="803" xr:uid="{00000000-0005-0000-0000-000029000000}"/>
    <cellStyle name="_Payment 20 Unit install report - S2 (2)" xfId="804" xr:uid="{00000000-0005-0000-0000-00002A000000}"/>
    <cellStyle name="_Pmt Solution_36mth_May17-05_final" xfId="805" xr:uid="{00000000-0005-0000-0000-00002B000000}"/>
    <cellStyle name="_PPE Q3 08" xfId="806" xr:uid="{00000000-0005-0000-0000-00002C000000}"/>
    <cellStyle name="_Rentle Branch" xfId="807" xr:uid="{00000000-0005-0000-0000-00002D000000}"/>
    <cellStyle name="_Services. bspl. 12. 2008.new" xfId="808" xr:uid="{00000000-0005-0000-0000-00002E000000}"/>
    <cellStyle name="_Services.cashflow.6.2551" xfId="809" xr:uid="{00000000-0005-0000-0000-00002F000000}"/>
    <cellStyle name="_Star.bspl.6,2008  P1+2,3,4(PWC)" xfId="810" xr:uid="{00000000-0005-0000-0000-000030000000}"/>
    <cellStyle name="_Star.bspl.9,2008  P1+2,3,4(PWC)" xfId="811" xr:uid="{00000000-0005-0000-0000-000031000000}"/>
    <cellStyle name="_Tax calculation 1208 Advisory" xfId="812" xr:uid="{00000000-0005-0000-0000-000032000000}"/>
    <cellStyle name="_TB Acap NPL-Acon" xfId="813" xr:uid="{00000000-0005-0000-0000-000033000000}"/>
    <cellStyle name="_งบทดลอง Q3" xfId="814" xr:uid="{00000000-0005-0000-0000-000034000000}"/>
    <cellStyle name="êÊ_PLDT" xfId="32" xr:uid="{00000000-0005-0000-0000-000035000000}"/>
    <cellStyle name="ÊÝ [0.00]_PLDT" xfId="41" xr:uid="{00000000-0005-0000-0000-000036000000}"/>
    <cellStyle name="ÊÝ_PLDT" xfId="42" xr:uid="{00000000-0005-0000-0000-000037000000}"/>
    <cellStyle name="Ý¼ [0]_PLDT" xfId="107" xr:uid="{00000000-0005-0000-0000-000038000000}"/>
    <cellStyle name="Ý¼_PLDT" xfId="108" xr:uid="{00000000-0005-0000-0000-000039000000}"/>
    <cellStyle name="0,0_x000d__x000a_NA_x000d__x000a_" xfId="815" xr:uid="{00000000-0005-0000-0000-00003A000000}"/>
    <cellStyle name="0,0_x000d__x000a_NA_x000d__x000a_ 2" xfId="816" xr:uid="{00000000-0005-0000-0000-00003B000000}"/>
    <cellStyle name="0,0_x000d__x000a_NA_x000d__x000a_ 3" xfId="817" xr:uid="{00000000-0005-0000-0000-00003C000000}"/>
    <cellStyle name="20% - Accent1" xfId="175" builtinId="30" customBuiltin="1"/>
    <cellStyle name="20% - Accent1 2" xfId="425" xr:uid="{00000000-0005-0000-0000-00003E000000}"/>
    <cellStyle name="20% - Accent1 2 2" xfId="818" xr:uid="{00000000-0005-0000-0000-00003F000000}"/>
    <cellStyle name="20% - Accent1 2 3" xfId="1349" xr:uid="{00000000-0005-0000-0000-000040000000}"/>
    <cellStyle name="20% - Accent1 3" xfId="531" xr:uid="{00000000-0005-0000-0000-000041000000}"/>
    <cellStyle name="20% - Accent1 3 2" xfId="819" xr:uid="{00000000-0005-0000-0000-000042000000}"/>
    <cellStyle name="20% - Accent1 4" xfId="683" xr:uid="{00000000-0005-0000-0000-000043000000}"/>
    <cellStyle name="20% - Accent1 4 2" xfId="820" xr:uid="{00000000-0005-0000-0000-000044000000}"/>
    <cellStyle name="20% - Accent1 5" xfId="1155" xr:uid="{00000000-0005-0000-0000-000045000000}"/>
    <cellStyle name="20% - Accent2" xfId="179" builtinId="34" customBuiltin="1"/>
    <cellStyle name="20% - Accent2 2" xfId="430" xr:uid="{00000000-0005-0000-0000-000047000000}"/>
    <cellStyle name="20% - Accent2 2 2" xfId="821" xr:uid="{00000000-0005-0000-0000-000048000000}"/>
    <cellStyle name="20% - Accent2 2 3" xfId="1354" xr:uid="{00000000-0005-0000-0000-000049000000}"/>
    <cellStyle name="20% - Accent2 3" xfId="535" xr:uid="{00000000-0005-0000-0000-00004A000000}"/>
    <cellStyle name="20% - Accent2 3 2" xfId="822" xr:uid="{00000000-0005-0000-0000-00004B000000}"/>
    <cellStyle name="20% - Accent2 4" xfId="653" xr:uid="{00000000-0005-0000-0000-00004C000000}"/>
    <cellStyle name="20% - Accent2 4 2" xfId="823" xr:uid="{00000000-0005-0000-0000-00004D000000}"/>
    <cellStyle name="20% - Accent2 5" xfId="1157" xr:uid="{00000000-0005-0000-0000-00004E000000}"/>
    <cellStyle name="20% - Accent3" xfId="183" builtinId="38" customBuiltin="1"/>
    <cellStyle name="20% - Accent3 2" xfId="367" xr:uid="{00000000-0005-0000-0000-000050000000}"/>
    <cellStyle name="20% - Accent3 2 2" xfId="824" xr:uid="{00000000-0005-0000-0000-000051000000}"/>
    <cellStyle name="20% - Accent3 2 3" xfId="1291" xr:uid="{00000000-0005-0000-0000-000052000000}"/>
    <cellStyle name="20% - Accent3 3" xfId="539" xr:uid="{00000000-0005-0000-0000-000053000000}"/>
    <cellStyle name="20% - Accent3 3 2" xfId="825" xr:uid="{00000000-0005-0000-0000-000054000000}"/>
    <cellStyle name="20% - Accent3 4" xfId="674" xr:uid="{00000000-0005-0000-0000-000055000000}"/>
    <cellStyle name="20% - Accent3 4 2" xfId="826" xr:uid="{00000000-0005-0000-0000-000056000000}"/>
    <cellStyle name="20% - Accent3 5" xfId="1159" xr:uid="{00000000-0005-0000-0000-000057000000}"/>
    <cellStyle name="20% - Accent4" xfId="187" builtinId="42" customBuiltin="1"/>
    <cellStyle name="20% - Accent4 2" xfId="362" xr:uid="{00000000-0005-0000-0000-000059000000}"/>
    <cellStyle name="20% - Accent4 2 2" xfId="827" xr:uid="{00000000-0005-0000-0000-00005A000000}"/>
    <cellStyle name="20% - Accent4 2 3" xfId="1286" xr:uid="{00000000-0005-0000-0000-00005B000000}"/>
    <cellStyle name="20% - Accent4 3" xfId="543" xr:uid="{00000000-0005-0000-0000-00005C000000}"/>
    <cellStyle name="20% - Accent4 3 2" xfId="828" xr:uid="{00000000-0005-0000-0000-00005D000000}"/>
    <cellStyle name="20% - Accent4 4" xfId="646" xr:uid="{00000000-0005-0000-0000-00005E000000}"/>
    <cellStyle name="20% - Accent4 4 2" xfId="829" xr:uid="{00000000-0005-0000-0000-00005F000000}"/>
    <cellStyle name="20% - Accent4 5" xfId="1161" xr:uid="{00000000-0005-0000-0000-000060000000}"/>
    <cellStyle name="20% - Accent5" xfId="191" builtinId="46" customBuiltin="1"/>
    <cellStyle name="20% - Accent5 2" xfId="366" xr:uid="{00000000-0005-0000-0000-000062000000}"/>
    <cellStyle name="20% - Accent5 2 2" xfId="830" xr:uid="{00000000-0005-0000-0000-000063000000}"/>
    <cellStyle name="20% - Accent5 2 3" xfId="1290" xr:uid="{00000000-0005-0000-0000-000064000000}"/>
    <cellStyle name="20% - Accent5 3" xfId="547" xr:uid="{00000000-0005-0000-0000-000065000000}"/>
    <cellStyle name="20% - Accent5 3 2" xfId="831" xr:uid="{00000000-0005-0000-0000-000066000000}"/>
    <cellStyle name="20% - Accent5 4" xfId="667" xr:uid="{00000000-0005-0000-0000-000067000000}"/>
    <cellStyle name="20% - Accent5 4 2" xfId="832" xr:uid="{00000000-0005-0000-0000-000068000000}"/>
    <cellStyle name="20% - Accent5 5" xfId="1163" xr:uid="{00000000-0005-0000-0000-000069000000}"/>
    <cellStyle name="20% - Accent6" xfId="195" builtinId="50" customBuiltin="1"/>
    <cellStyle name="20% - Accent6 2" xfId="365" xr:uid="{00000000-0005-0000-0000-00006B000000}"/>
    <cellStyle name="20% - Accent6 2 2" xfId="833" xr:uid="{00000000-0005-0000-0000-00006C000000}"/>
    <cellStyle name="20% - Accent6 2 3" xfId="1289" xr:uid="{00000000-0005-0000-0000-00006D000000}"/>
    <cellStyle name="20% - Accent6 3" xfId="551" xr:uid="{00000000-0005-0000-0000-00006E000000}"/>
    <cellStyle name="20% - Accent6 3 2" xfId="834" xr:uid="{00000000-0005-0000-0000-00006F000000}"/>
    <cellStyle name="20% - Accent6 4" xfId="665" xr:uid="{00000000-0005-0000-0000-000070000000}"/>
    <cellStyle name="20% - Accent6 4 2" xfId="835" xr:uid="{00000000-0005-0000-0000-000071000000}"/>
    <cellStyle name="20% - Accent6 5" xfId="1165" xr:uid="{00000000-0005-0000-0000-000072000000}"/>
    <cellStyle name="40% - Accent1" xfId="176" builtinId="31" customBuiltin="1"/>
    <cellStyle name="40% - Accent1 2" xfId="432" xr:uid="{00000000-0005-0000-0000-000074000000}"/>
    <cellStyle name="40% - Accent1 2 2" xfId="836" xr:uid="{00000000-0005-0000-0000-000075000000}"/>
    <cellStyle name="40% - Accent1 2 3" xfId="1356" xr:uid="{00000000-0005-0000-0000-000076000000}"/>
    <cellStyle name="40% - Accent1 3" xfId="532" xr:uid="{00000000-0005-0000-0000-000077000000}"/>
    <cellStyle name="40% - Accent1 3 2" xfId="837" xr:uid="{00000000-0005-0000-0000-000078000000}"/>
    <cellStyle name="40% - Accent1 4" xfId="657" xr:uid="{00000000-0005-0000-0000-000079000000}"/>
    <cellStyle name="40% - Accent1 4 2" xfId="838" xr:uid="{00000000-0005-0000-0000-00007A000000}"/>
    <cellStyle name="40% - Accent1 5" xfId="1156" xr:uid="{00000000-0005-0000-0000-00007B000000}"/>
    <cellStyle name="40% - Accent2" xfId="180" builtinId="35" customBuiltin="1"/>
    <cellStyle name="40% - Accent2 2" xfId="363" xr:uid="{00000000-0005-0000-0000-00007D000000}"/>
    <cellStyle name="40% - Accent2 2 2" xfId="839" xr:uid="{00000000-0005-0000-0000-00007E000000}"/>
    <cellStyle name="40% - Accent2 2 3" xfId="1287" xr:uid="{00000000-0005-0000-0000-00007F000000}"/>
    <cellStyle name="40% - Accent2 3" xfId="536" xr:uid="{00000000-0005-0000-0000-000080000000}"/>
    <cellStyle name="40% - Accent2 3 2" xfId="840" xr:uid="{00000000-0005-0000-0000-000081000000}"/>
    <cellStyle name="40% - Accent2 4" xfId="649" xr:uid="{00000000-0005-0000-0000-000082000000}"/>
    <cellStyle name="40% - Accent2 4 2" xfId="841" xr:uid="{00000000-0005-0000-0000-000083000000}"/>
    <cellStyle name="40% - Accent2 5" xfId="1158" xr:uid="{00000000-0005-0000-0000-000084000000}"/>
    <cellStyle name="40% - Accent3" xfId="184" builtinId="39" customBuiltin="1"/>
    <cellStyle name="40% - Accent3 2" xfId="428" xr:uid="{00000000-0005-0000-0000-000086000000}"/>
    <cellStyle name="40% - Accent3 2 2" xfId="842" xr:uid="{00000000-0005-0000-0000-000087000000}"/>
    <cellStyle name="40% - Accent3 2 3" xfId="1352" xr:uid="{00000000-0005-0000-0000-000088000000}"/>
    <cellStyle name="40% - Accent3 3" xfId="540" xr:uid="{00000000-0005-0000-0000-000089000000}"/>
    <cellStyle name="40% - Accent3 3 2" xfId="843" xr:uid="{00000000-0005-0000-0000-00008A000000}"/>
    <cellStyle name="40% - Accent3 4" xfId="686" xr:uid="{00000000-0005-0000-0000-00008B000000}"/>
    <cellStyle name="40% - Accent3 4 2" xfId="844" xr:uid="{00000000-0005-0000-0000-00008C000000}"/>
    <cellStyle name="40% - Accent3 5" xfId="1160" xr:uid="{00000000-0005-0000-0000-00008D000000}"/>
    <cellStyle name="40% - Accent4" xfId="188" builtinId="43" customBuiltin="1"/>
    <cellStyle name="40% - Accent4 2" xfId="379" xr:uid="{00000000-0005-0000-0000-00008F000000}"/>
    <cellStyle name="40% - Accent4 2 2" xfId="845" xr:uid="{00000000-0005-0000-0000-000090000000}"/>
    <cellStyle name="40% - Accent4 2 3" xfId="1303" xr:uid="{00000000-0005-0000-0000-000091000000}"/>
    <cellStyle name="40% - Accent4 3" xfId="544" xr:uid="{00000000-0005-0000-0000-000092000000}"/>
    <cellStyle name="40% - Accent4 3 2" xfId="846" xr:uid="{00000000-0005-0000-0000-000093000000}"/>
    <cellStyle name="40% - Accent4 4" xfId="669" xr:uid="{00000000-0005-0000-0000-000094000000}"/>
    <cellStyle name="40% - Accent4 4 2" xfId="847" xr:uid="{00000000-0005-0000-0000-000095000000}"/>
    <cellStyle name="40% - Accent4 5" xfId="1162" xr:uid="{00000000-0005-0000-0000-000096000000}"/>
    <cellStyle name="40% - Accent5" xfId="192" builtinId="47" customBuiltin="1"/>
    <cellStyle name="40% - Accent5 2" xfId="427" xr:uid="{00000000-0005-0000-0000-000098000000}"/>
    <cellStyle name="40% - Accent5 2 2" xfId="848" xr:uid="{00000000-0005-0000-0000-000099000000}"/>
    <cellStyle name="40% - Accent5 2 3" xfId="1351" xr:uid="{00000000-0005-0000-0000-00009A000000}"/>
    <cellStyle name="40% - Accent5 3" xfId="548" xr:uid="{00000000-0005-0000-0000-00009B000000}"/>
    <cellStyle name="40% - Accent5 3 2" xfId="849" xr:uid="{00000000-0005-0000-0000-00009C000000}"/>
    <cellStyle name="40% - Accent5 4" xfId="656" xr:uid="{00000000-0005-0000-0000-00009D000000}"/>
    <cellStyle name="40% - Accent5 4 2" xfId="850" xr:uid="{00000000-0005-0000-0000-00009E000000}"/>
    <cellStyle name="40% - Accent5 5" xfId="1164" xr:uid="{00000000-0005-0000-0000-00009F000000}"/>
    <cellStyle name="40% - Accent6" xfId="196" builtinId="51" customBuiltin="1"/>
    <cellStyle name="40% - Accent6 2" xfId="426" xr:uid="{00000000-0005-0000-0000-0000A1000000}"/>
    <cellStyle name="40% - Accent6 2 2" xfId="851" xr:uid="{00000000-0005-0000-0000-0000A2000000}"/>
    <cellStyle name="40% - Accent6 2 3" xfId="1350" xr:uid="{00000000-0005-0000-0000-0000A3000000}"/>
    <cellStyle name="40% - Accent6 3" xfId="552" xr:uid="{00000000-0005-0000-0000-0000A4000000}"/>
    <cellStyle name="40% - Accent6 3 2" xfId="852" xr:uid="{00000000-0005-0000-0000-0000A5000000}"/>
    <cellStyle name="40% - Accent6 4" xfId="654" xr:uid="{00000000-0005-0000-0000-0000A6000000}"/>
    <cellStyle name="40% - Accent6 4 2" xfId="853" xr:uid="{00000000-0005-0000-0000-0000A7000000}"/>
    <cellStyle name="40% - Accent6 5" xfId="1166" xr:uid="{00000000-0005-0000-0000-0000A8000000}"/>
    <cellStyle name="60% - Accent1" xfId="177" builtinId="32" customBuiltin="1"/>
    <cellStyle name="60% - Accent1 2" xfId="337" xr:uid="{00000000-0005-0000-0000-0000AA000000}"/>
    <cellStyle name="60% - Accent1 2 2" xfId="854" xr:uid="{00000000-0005-0000-0000-0000AB000000}"/>
    <cellStyle name="60% - Accent1 2 3" xfId="1264" xr:uid="{00000000-0005-0000-0000-0000AC000000}"/>
    <cellStyle name="60% - Accent1 3" xfId="533" xr:uid="{00000000-0005-0000-0000-0000AD000000}"/>
    <cellStyle name="60% - Accent1 3 2" xfId="855" xr:uid="{00000000-0005-0000-0000-0000AE000000}"/>
    <cellStyle name="60% - Accent1 4" xfId="671" xr:uid="{00000000-0005-0000-0000-0000AF000000}"/>
    <cellStyle name="60% - Accent1 4 2" xfId="856" xr:uid="{00000000-0005-0000-0000-0000B0000000}"/>
    <cellStyle name="60% - Accent2" xfId="181" builtinId="36" customBuiltin="1"/>
    <cellStyle name="60% - Accent2 2" xfId="342" xr:uid="{00000000-0005-0000-0000-0000B2000000}"/>
    <cellStyle name="60% - Accent2 2 2" xfId="857" xr:uid="{00000000-0005-0000-0000-0000B3000000}"/>
    <cellStyle name="60% - Accent2 2 3" xfId="1268" xr:uid="{00000000-0005-0000-0000-0000B4000000}"/>
    <cellStyle name="60% - Accent2 3" xfId="537" xr:uid="{00000000-0005-0000-0000-0000B5000000}"/>
    <cellStyle name="60% - Accent2 3 2" xfId="858" xr:uid="{00000000-0005-0000-0000-0000B6000000}"/>
    <cellStyle name="60% - Accent2 4" xfId="647" xr:uid="{00000000-0005-0000-0000-0000B7000000}"/>
    <cellStyle name="60% - Accent2 4 2" xfId="859" xr:uid="{00000000-0005-0000-0000-0000B8000000}"/>
    <cellStyle name="60% - Accent3" xfId="185" builtinId="40" customBuiltin="1"/>
    <cellStyle name="60% - Accent3 2" xfId="340" xr:uid="{00000000-0005-0000-0000-0000BA000000}"/>
    <cellStyle name="60% - Accent3 2 2" xfId="860" xr:uid="{00000000-0005-0000-0000-0000BB000000}"/>
    <cellStyle name="60% - Accent3 2 3" xfId="1266" xr:uid="{00000000-0005-0000-0000-0000BC000000}"/>
    <cellStyle name="60% - Accent3 3" xfId="541" xr:uid="{00000000-0005-0000-0000-0000BD000000}"/>
    <cellStyle name="60% - Accent3 3 2" xfId="861" xr:uid="{00000000-0005-0000-0000-0000BE000000}"/>
    <cellStyle name="60% - Accent3 4" xfId="666" xr:uid="{00000000-0005-0000-0000-0000BF000000}"/>
    <cellStyle name="60% - Accent3 4 2" xfId="862" xr:uid="{00000000-0005-0000-0000-0000C0000000}"/>
    <cellStyle name="60% - Accent4" xfId="189" builtinId="44" customBuiltin="1"/>
    <cellStyle name="60% - Accent4 2" xfId="336" xr:uid="{00000000-0005-0000-0000-0000C2000000}"/>
    <cellStyle name="60% - Accent4 2 2" xfId="863" xr:uid="{00000000-0005-0000-0000-0000C3000000}"/>
    <cellStyle name="60% - Accent4 2 3" xfId="1263" xr:uid="{00000000-0005-0000-0000-0000C4000000}"/>
    <cellStyle name="60% - Accent4 3" xfId="545" xr:uid="{00000000-0005-0000-0000-0000C5000000}"/>
    <cellStyle name="60% - Accent4 3 2" xfId="864" xr:uid="{00000000-0005-0000-0000-0000C6000000}"/>
    <cellStyle name="60% - Accent4 4" xfId="661" xr:uid="{00000000-0005-0000-0000-0000C7000000}"/>
    <cellStyle name="60% - Accent4 4 2" xfId="865" xr:uid="{00000000-0005-0000-0000-0000C8000000}"/>
    <cellStyle name="60% - Accent5" xfId="193" builtinId="48" customBuiltin="1"/>
    <cellStyle name="60% - Accent5 2" xfId="341" xr:uid="{00000000-0005-0000-0000-0000CA000000}"/>
    <cellStyle name="60% - Accent5 2 2" xfId="866" xr:uid="{00000000-0005-0000-0000-0000CB000000}"/>
    <cellStyle name="60% - Accent5 2 3" xfId="1267" xr:uid="{00000000-0005-0000-0000-0000CC000000}"/>
    <cellStyle name="60% - Accent5 3" xfId="549" xr:uid="{00000000-0005-0000-0000-0000CD000000}"/>
    <cellStyle name="60% - Accent5 3 2" xfId="867" xr:uid="{00000000-0005-0000-0000-0000CE000000}"/>
    <cellStyle name="60% - Accent5 4" xfId="676" xr:uid="{00000000-0005-0000-0000-0000CF000000}"/>
    <cellStyle name="60% - Accent5 4 2" xfId="868" xr:uid="{00000000-0005-0000-0000-0000D0000000}"/>
    <cellStyle name="60% - Accent6" xfId="197" builtinId="52" customBuiltin="1"/>
    <cellStyle name="60% - Accent6 2" xfId="335" xr:uid="{00000000-0005-0000-0000-0000D2000000}"/>
    <cellStyle name="60% - Accent6 2 2" xfId="869" xr:uid="{00000000-0005-0000-0000-0000D3000000}"/>
    <cellStyle name="60% - Accent6 2 3" xfId="1262" xr:uid="{00000000-0005-0000-0000-0000D4000000}"/>
    <cellStyle name="60% - Accent6 3" xfId="553" xr:uid="{00000000-0005-0000-0000-0000D5000000}"/>
    <cellStyle name="60% - Accent6 3 2" xfId="870" xr:uid="{00000000-0005-0000-0000-0000D6000000}"/>
    <cellStyle name="60% - Accent6 4" xfId="650" xr:uid="{00000000-0005-0000-0000-0000D7000000}"/>
    <cellStyle name="60% - Accent6 4 2" xfId="871" xr:uid="{00000000-0005-0000-0000-0000D8000000}"/>
    <cellStyle name="75" xfId="4" xr:uid="{00000000-0005-0000-0000-0000D9000000}"/>
    <cellStyle name="Accent1" xfId="174" builtinId="29" customBuiltin="1"/>
    <cellStyle name="Accent1 2" xfId="530" xr:uid="{00000000-0005-0000-0000-0000DB000000}"/>
    <cellStyle name="Accent1 2 2" xfId="872" xr:uid="{00000000-0005-0000-0000-0000DC000000}"/>
    <cellStyle name="Accent1 3" xfId="652" xr:uid="{00000000-0005-0000-0000-0000DD000000}"/>
    <cellStyle name="Accent1 3 2" xfId="873" xr:uid="{00000000-0005-0000-0000-0000DE000000}"/>
    <cellStyle name="Accent1 4" xfId="874" xr:uid="{00000000-0005-0000-0000-0000DF000000}"/>
    <cellStyle name="Accent2" xfId="178" builtinId="33" customBuiltin="1"/>
    <cellStyle name="Accent2 2" xfId="534" xr:uid="{00000000-0005-0000-0000-0000E1000000}"/>
    <cellStyle name="Accent2 2 2" xfId="875" xr:uid="{00000000-0005-0000-0000-0000E2000000}"/>
    <cellStyle name="Accent2 3" xfId="664" xr:uid="{00000000-0005-0000-0000-0000E3000000}"/>
    <cellStyle name="Accent2 3 2" xfId="876" xr:uid="{00000000-0005-0000-0000-0000E4000000}"/>
    <cellStyle name="Accent2 4" xfId="877" xr:uid="{00000000-0005-0000-0000-0000E5000000}"/>
    <cellStyle name="Accent3" xfId="182" builtinId="37" customBuiltin="1"/>
    <cellStyle name="Accent3 2" xfId="538" xr:uid="{00000000-0005-0000-0000-0000E7000000}"/>
    <cellStyle name="Accent3 2 2" xfId="878" xr:uid="{00000000-0005-0000-0000-0000E8000000}"/>
    <cellStyle name="Accent3 3" xfId="679" xr:uid="{00000000-0005-0000-0000-0000E9000000}"/>
    <cellStyle name="Accent3 3 2" xfId="879" xr:uid="{00000000-0005-0000-0000-0000EA000000}"/>
    <cellStyle name="Accent3 4" xfId="880" xr:uid="{00000000-0005-0000-0000-0000EB000000}"/>
    <cellStyle name="Accent4" xfId="186" builtinId="41" customBuiltin="1"/>
    <cellStyle name="Accent4 2" xfId="542" xr:uid="{00000000-0005-0000-0000-0000ED000000}"/>
    <cellStyle name="Accent4 2 2" xfId="881" xr:uid="{00000000-0005-0000-0000-0000EE000000}"/>
    <cellStyle name="Accent4 3" xfId="655" xr:uid="{00000000-0005-0000-0000-0000EF000000}"/>
    <cellStyle name="Accent4 3 2" xfId="882" xr:uid="{00000000-0005-0000-0000-0000F0000000}"/>
    <cellStyle name="Accent4 4" xfId="883" xr:uid="{00000000-0005-0000-0000-0000F1000000}"/>
    <cellStyle name="Accent5" xfId="190" builtinId="45" customBuiltin="1"/>
    <cellStyle name="Accent5 2" xfId="546" xr:uid="{00000000-0005-0000-0000-0000F3000000}"/>
    <cellStyle name="Accent5 2 2" xfId="884" xr:uid="{00000000-0005-0000-0000-0000F4000000}"/>
    <cellStyle name="Accent5 3" xfId="651" xr:uid="{00000000-0005-0000-0000-0000F5000000}"/>
    <cellStyle name="Accent5 3 2" xfId="885" xr:uid="{00000000-0005-0000-0000-0000F6000000}"/>
    <cellStyle name="Accent5 4" xfId="886" xr:uid="{00000000-0005-0000-0000-0000F7000000}"/>
    <cellStyle name="Accent6" xfId="194" builtinId="49" customBuiltin="1"/>
    <cellStyle name="Accent6 2" xfId="550" xr:uid="{00000000-0005-0000-0000-0000F9000000}"/>
    <cellStyle name="Accent6 2 2" xfId="887" xr:uid="{00000000-0005-0000-0000-0000FA000000}"/>
    <cellStyle name="Accent6 3" xfId="662" xr:uid="{00000000-0005-0000-0000-0000FB000000}"/>
    <cellStyle name="Accent6 3 2" xfId="888" xr:uid="{00000000-0005-0000-0000-0000FC000000}"/>
    <cellStyle name="Accent6 4" xfId="889" xr:uid="{00000000-0005-0000-0000-0000FD000000}"/>
    <cellStyle name="Bad" xfId="164" builtinId="27" customBuiltin="1"/>
    <cellStyle name="Bad 2" xfId="519" xr:uid="{00000000-0005-0000-0000-0000FF000000}"/>
    <cellStyle name="Bad 2 2" xfId="890" xr:uid="{00000000-0005-0000-0000-000000010000}"/>
    <cellStyle name="Bad 3" xfId="675" xr:uid="{00000000-0005-0000-0000-000001010000}"/>
    <cellStyle name="Bad 3 2" xfId="891" xr:uid="{00000000-0005-0000-0000-000002010000}"/>
    <cellStyle name="Bad 4" xfId="892" xr:uid="{00000000-0005-0000-0000-000003010000}"/>
    <cellStyle name="Body" xfId="5" xr:uid="{00000000-0005-0000-0000-000004010000}"/>
    <cellStyle name="Border" xfId="6" xr:uid="{00000000-0005-0000-0000-000005010000}"/>
    <cellStyle name="Border 2" xfId="893" xr:uid="{00000000-0005-0000-0000-000006010000}"/>
    <cellStyle name="Brand Align Left Text" xfId="894" xr:uid="{00000000-0005-0000-0000-000007010000}"/>
    <cellStyle name="Brand Default" xfId="895" xr:uid="{00000000-0005-0000-0000-000008010000}"/>
    <cellStyle name="Brand Percent" xfId="896" xr:uid="{00000000-0005-0000-0000-000009010000}"/>
    <cellStyle name="Brand Source" xfId="897" xr:uid="{00000000-0005-0000-0000-00000A010000}"/>
    <cellStyle name="Brand Subtitle with Underline" xfId="898" xr:uid="{00000000-0005-0000-0000-00000B010000}"/>
    <cellStyle name="Brand Subtitle without Underline" xfId="899" xr:uid="{00000000-0005-0000-0000-00000C010000}"/>
    <cellStyle name="Brand Title" xfId="900" xr:uid="{00000000-0005-0000-0000-00000D010000}"/>
    <cellStyle name="C00A" xfId="901" xr:uid="{00000000-0005-0000-0000-00000E010000}"/>
    <cellStyle name="C00B" xfId="902" xr:uid="{00000000-0005-0000-0000-00000F010000}"/>
    <cellStyle name="C00L" xfId="903" xr:uid="{00000000-0005-0000-0000-000010010000}"/>
    <cellStyle name="C01A" xfId="904" xr:uid="{00000000-0005-0000-0000-000011010000}"/>
    <cellStyle name="C01B" xfId="905" xr:uid="{00000000-0005-0000-0000-000012010000}"/>
    <cellStyle name="C01H" xfId="906" xr:uid="{00000000-0005-0000-0000-000013010000}"/>
    <cellStyle name="C01L" xfId="907" xr:uid="{00000000-0005-0000-0000-000014010000}"/>
    <cellStyle name="C02A" xfId="908" xr:uid="{00000000-0005-0000-0000-000015010000}"/>
    <cellStyle name="C02B" xfId="909" xr:uid="{00000000-0005-0000-0000-000016010000}"/>
    <cellStyle name="C02H" xfId="910" xr:uid="{00000000-0005-0000-0000-000017010000}"/>
    <cellStyle name="C02L" xfId="911" xr:uid="{00000000-0005-0000-0000-000018010000}"/>
    <cellStyle name="C03A" xfId="912" xr:uid="{00000000-0005-0000-0000-000019010000}"/>
    <cellStyle name="C03B" xfId="913" xr:uid="{00000000-0005-0000-0000-00001A010000}"/>
    <cellStyle name="C03H" xfId="914" xr:uid="{00000000-0005-0000-0000-00001B010000}"/>
    <cellStyle name="C03L" xfId="915" xr:uid="{00000000-0005-0000-0000-00001C010000}"/>
    <cellStyle name="C04A" xfId="916" xr:uid="{00000000-0005-0000-0000-00001D010000}"/>
    <cellStyle name="C04B" xfId="917" xr:uid="{00000000-0005-0000-0000-00001E010000}"/>
    <cellStyle name="C04H" xfId="918" xr:uid="{00000000-0005-0000-0000-00001F010000}"/>
    <cellStyle name="C04L" xfId="919" xr:uid="{00000000-0005-0000-0000-000020010000}"/>
    <cellStyle name="C05A" xfId="920" xr:uid="{00000000-0005-0000-0000-000021010000}"/>
    <cellStyle name="C05B" xfId="921" xr:uid="{00000000-0005-0000-0000-000022010000}"/>
    <cellStyle name="C05H" xfId="922" xr:uid="{00000000-0005-0000-0000-000023010000}"/>
    <cellStyle name="C05L" xfId="923" xr:uid="{00000000-0005-0000-0000-000024010000}"/>
    <cellStyle name="C06A" xfId="924" xr:uid="{00000000-0005-0000-0000-000025010000}"/>
    <cellStyle name="C06B" xfId="925" xr:uid="{00000000-0005-0000-0000-000026010000}"/>
    <cellStyle name="C06H" xfId="926" xr:uid="{00000000-0005-0000-0000-000027010000}"/>
    <cellStyle name="C06L" xfId="927" xr:uid="{00000000-0005-0000-0000-000028010000}"/>
    <cellStyle name="C07A" xfId="928" xr:uid="{00000000-0005-0000-0000-000029010000}"/>
    <cellStyle name="C07B" xfId="929" xr:uid="{00000000-0005-0000-0000-00002A010000}"/>
    <cellStyle name="C07H" xfId="930" xr:uid="{00000000-0005-0000-0000-00002B010000}"/>
    <cellStyle name="C07L" xfId="931" xr:uid="{00000000-0005-0000-0000-00002C010000}"/>
    <cellStyle name="Calc Currency (0)" xfId="7" xr:uid="{00000000-0005-0000-0000-00002D010000}"/>
    <cellStyle name="Calc Currency (2)" xfId="8" xr:uid="{00000000-0005-0000-0000-00002E010000}"/>
    <cellStyle name="Calc Percent (0)" xfId="9" xr:uid="{00000000-0005-0000-0000-00002F010000}"/>
    <cellStyle name="Calc Percent (1)" xfId="10" xr:uid="{00000000-0005-0000-0000-000030010000}"/>
    <cellStyle name="Calc Percent (2)" xfId="11" xr:uid="{00000000-0005-0000-0000-000031010000}"/>
    <cellStyle name="Calc Units (0)" xfId="12" xr:uid="{00000000-0005-0000-0000-000032010000}"/>
    <cellStyle name="Calc Units (1)" xfId="13" xr:uid="{00000000-0005-0000-0000-000033010000}"/>
    <cellStyle name="Calc Units (2)" xfId="14" xr:uid="{00000000-0005-0000-0000-000034010000}"/>
    <cellStyle name="Calculation" xfId="168" builtinId="22" customBuiltin="1"/>
    <cellStyle name="Calculation 2" xfId="523" xr:uid="{00000000-0005-0000-0000-000036010000}"/>
    <cellStyle name="Calculation 2 2" xfId="932" xr:uid="{00000000-0005-0000-0000-000037010000}"/>
    <cellStyle name="Calculation 3" xfId="678" xr:uid="{00000000-0005-0000-0000-000038010000}"/>
    <cellStyle name="Calculation 3 2" xfId="933" xr:uid="{00000000-0005-0000-0000-000039010000}"/>
    <cellStyle name="Calculation 4" xfId="934" xr:uid="{00000000-0005-0000-0000-00003A010000}"/>
    <cellStyle name="Check Cell" xfId="170" builtinId="23" customBuiltin="1"/>
    <cellStyle name="Check Cell 2" xfId="525" xr:uid="{00000000-0005-0000-0000-00003C010000}"/>
    <cellStyle name="Check Cell 2 2" xfId="935" xr:uid="{00000000-0005-0000-0000-00003D010000}"/>
    <cellStyle name="Check Cell 3" xfId="684" xr:uid="{00000000-0005-0000-0000-00003E010000}"/>
    <cellStyle name="Check Cell 3 2" xfId="936" xr:uid="{00000000-0005-0000-0000-00003F010000}"/>
    <cellStyle name="Check Cell 4" xfId="937" xr:uid="{00000000-0005-0000-0000-000040010000}"/>
    <cellStyle name="Comma [0] 2" xfId="939" xr:uid="{00000000-0005-0000-0000-000042010000}"/>
    <cellStyle name="Comma [00]" xfId="15" xr:uid="{00000000-0005-0000-0000-000043010000}"/>
    <cellStyle name="Comma 10" xfId="137" xr:uid="{00000000-0005-0000-0000-000044010000}"/>
    <cellStyle name="Comma 10 2" xfId="408" xr:uid="{00000000-0005-0000-0000-000045010000}"/>
    <cellStyle name="Comma 10 2 2" xfId="501" xr:uid="{00000000-0005-0000-0000-000046010000}"/>
    <cellStyle name="Comma 10 2 2 2" xfId="1414" xr:uid="{00000000-0005-0000-0000-000047010000}"/>
    <cellStyle name="Comma 10 2 3" xfId="941" xr:uid="{00000000-0005-0000-0000-000048010000}"/>
    <cellStyle name="Comma 10 2 4" xfId="1332" xr:uid="{00000000-0005-0000-0000-000049010000}"/>
    <cellStyle name="Comma 10 3" xfId="440" xr:uid="{00000000-0005-0000-0000-00004A010000}"/>
    <cellStyle name="Comma 10 3 2" xfId="1363" xr:uid="{00000000-0005-0000-0000-00004B010000}"/>
    <cellStyle name="Comma 10 4" xfId="470" xr:uid="{00000000-0005-0000-0000-00004C010000}"/>
    <cellStyle name="Comma 10 4 2" xfId="1388" xr:uid="{00000000-0005-0000-0000-00004D010000}"/>
    <cellStyle name="Comma 10 5" xfId="605" xr:uid="{00000000-0005-0000-0000-00004E010000}"/>
    <cellStyle name="Comma 10 5 2" xfId="1465" xr:uid="{00000000-0005-0000-0000-00004F010000}"/>
    <cellStyle name="Comma 10 6" xfId="722" xr:uid="{00000000-0005-0000-0000-000050010000}"/>
    <cellStyle name="Comma 10 6 2" xfId="1540" xr:uid="{00000000-0005-0000-0000-000051010000}"/>
    <cellStyle name="Comma 10 7" xfId="313" xr:uid="{00000000-0005-0000-0000-000052010000}"/>
    <cellStyle name="Comma 10 8" xfId="940" xr:uid="{00000000-0005-0000-0000-000053010000}"/>
    <cellStyle name="Comma 10 9" xfId="1244" xr:uid="{00000000-0005-0000-0000-000054010000}"/>
    <cellStyle name="Comma 101 2" xfId="254" xr:uid="{00000000-0005-0000-0000-000055010000}"/>
    <cellStyle name="Comma 101 2 2" xfId="273" xr:uid="{00000000-0005-0000-0000-000056010000}"/>
    <cellStyle name="Comma 101 2 2 2" xfId="1210" xr:uid="{00000000-0005-0000-0000-000057010000}"/>
    <cellStyle name="Comma 101 2 3" xfId="375" xr:uid="{00000000-0005-0000-0000-000058010000}"/>
    <cellStyle name="Comma 101 2 3 2" xfId="1299" xr:uid="{00000000-0005-0000-0000-000059010000}"/>
    <cellStyle name="Comma 101 2 4" xfId="1192" xr:uid="{00000000-0005-0000-0000-00005A010000}"/>
    <cellStyle name="Comma 102 2" xfId="274" xr:uid="{00000000-0005-0000-0000-00005B010000}"/>
    <cellStyle name="Comma 102 2 2" xfId="376" xr:uid="{00000000-0005-0000-0000-00005C010000}"/>
    <cellStyle name="Comma 102 2 2 2" xfId="1300" xr:uid="{00000000-0005-0000-0000-00005D010000}"/>
    <cellStyle name="Comma 102 2 3" xfId="1211" xr:uid="{00000000-0005-0000-0000-00005E010000}"/>
    <cellStyle name="Comma 103" xfId="271" xr:uid="{00000000-0005-0000-0000-00005F010000}"/>
    <cellStyle name="Comma 103 2" xfId="374" xr:uid="{00000000-0005-0000-0000-000060010000}"/>
    <cellStyle name="Comma 103 2 2" xfId="1298" xr:uid="{00000000-0005-0000-0000-000061010000}"/>
    <cellStyle name="Comma 103 3" xfId="1209" xr:uid="{00000000-0005-0000-0000-000062010000}"/>
    <cellStyle name="Comma 11" xfId="149" xr:uid="{00000000-0005-0000-0000-000063010000}"/>
    <cellStyle name="Comma 11 2" xfId="416" xr:uid="{00000000-0005-0000-0000-000064010000}"/>
    <cellStyle name="Comma 11 2 2" xfId="943" xr:uid="{00000000-0005-0000-0000-000065010000}"/>
    <cellStyle name="Comma 11 2 3" xfId="1340" xr:uid="{00000000-0005-0000-0000-000066010000}"/>
    <cellStyle name="Comma 11 3" xfId="433" xr:uid="{00000000-0005-0000-0000-000067010000}"/>
    <cellStyle name="Comma 11 3 2" xfId="1357" xr:uid="{00000000-0005-0000-0000-000068010000}"/>
    <cellStyle name="Comma 11 4" xfId="494" xr:uid="{00000000-0005-0000-0000-000069010000}"/>
    <cellStyle name="Comma 11 4 2" xfId="1407" xr:uid="{00000000-0005-0000-0000-00006A010000}"/>
    <cellStyle name="Comma 11 5" xfId="322" xr:uid="{00000000-0005-0000-0000-00006B010000}"/>
    <cellStyle name="Comma 11 6" xfId="942" xr:uid="{00000000-0005-0000-0000-00006C010000}"/>
    <cellStyle name="Comma 11 7" xfId="1252" xr:uid="{00000000-0005-0000-0000-00006D010000}"/>
    <cellStyle name="Comma 12" xfId="153" xr:uid="{00000000-0005-0000-0000-00006E010000}"/>
    <cellStyle name="Comma 12 2" xfId="328" xr:uid="{00000000-0005-0000-0000-00006F010000}"/>
    <cellStyle name="Comma 12 2 2" xfId="420" xr:uid="{00000000-0005-0000-0000-000070010000}"/>
    <cellStyle name="Comma 12 2 2 2" xfId="505" xr:uid="{00000000-0005-0000-0000-000071010000}"/>
    <cellStyle name="Comma 12 2 2 2 2" xfId="1418" xr:uid="{00000000-0005-0000-0000-000072010000}"/>
    <cellStyle name="Comma 12 2 2 3" xfId="621" xr:uid="{00000000-0005-0000-0000-000073010000}"/>
    <cellStyle name="Comma 12 2 2 3 2" xfId="1481" xr:uid="{00000000-0005-0000-0000-000074010000}"/>
    <cellStyle name="Comma 12 2 2 4" xfId="738" xr:uid="{00000000-0005-0000-0000-000075010000}"/>
    <cellStyle name="Comma 12 2 2 4 2" xfId="1556" xr:uid="{00000000-0005-0000-0000-000076010000}"/>
    <cellStyle name="Comma 12 2 2 5" xfId="1344" xr:uid="{00000000-0005-0000-0000-000077010000}"/>
    <cellStyle name="Comma 12 2 3" xfId="498" xr:uid="{00000000-0005-0000-0000-000078010000}"/>
    <cellStyle name="Comma 12 2 3 2" xfId="1411" xr:uid="{00000000-0005-0000-0000-000079010000}"/>
    <cellStyle name="Comma 12 2 4" xfId="585" xr:uid="{00000000-0005-0000-0000-00007A010000}"/>
    <cellStyle name="Comma 12 2 4 2" xfId="1445" xr:uid="{00000000-0005-0000-0000-00007B010000}"/>
    <cellStyle name="Comma 12 2 5" xfId="707" xr:uid="{00000000-0005-0000-0000-00007C010000}"/>
    <cellStyle name="Comma 12 2 5 2" xfId="1525" xr:uid="{00000000-0005-0000-0000-00007D010000}"/>
    <cellStyle name="Comma 12 2 6" xfId="945" xr:uid="{00000000-0005-0000-0000-00007E010000}"/>
    <cellStyle name="Comma 12 2 7" xfId="1256" xr:uid="{00000000-0005-0000-0000-00007F010000}"/>
    <cellStyle name="Comma 12 3" xfId="305" xr:uid="{00000000-0005-0000-0000-000080010000}"/>
    <cellStyle name="Comma 12 3 2" xfId="1238" xr:uid="{00000000-0005-0000-0000-000081010000}"/>
    <cellStyle name="Comma 12 4" xfId="402" xr:uid="{00000000-0005-0000-0000-000082010000}"/>
    <cellStyle name="Comma 12 4 2" xfId="1326" xr:uid="{00000000-0005-0000-0000-000083010000}"/>
    <cellStyle name="Comma 12 5" xfId="495" xr:uid="{00000000-0005-0000-0000-000084010000}"/>
    <cellStyle name="Comma 12 5 2" xfId="1408" xr:uid="{00000000-0005-0000-0000-000085010000}"/>
    <cellStyle name="Comma 12 6" xfId="689" xr:uid="{00000000-0005-0000-0000-000086010000}"/>
    <cellStyle name="Comma 12 6 2" xfId="1507" xr:uid="{00000000-0005-0000-0000-000087010000}"/>
    <cellStyle name="Comma 12 7" xfId="245" xr:uid="{00000000-0005-0000-0000-000088010000}"/>
    <cellStyle name="Comma 12 8" xfId="944" xr:uid="{00000000-0005-0000-0000-000089010000}"/>
    <cellStyle name="Comma 12 9" xfId="1185" xr:uid="{00000000-0005-0000-0000-00008A010000}"/>
    <cellStyle name="Comma 13" xfId="144" xr:uid="{00000000-0005-0000-0000-00008B010000}"/>
    <cellStyle name="Comma 13 2" xfId="418" xr:uid="{00000000-0005-0000-0000-00008C010000}"/>
    <cellStyle name="Comma 13 2 2" xfId="1342" xr:uid="{00000000-0005-0000-0000-00008D010000}"/>
    <cellStyle name="Comma 13 3" xfId="496" xr:uid="{00000000-0005-0000-0000-00008E010000}"/>
    <cellStyle name="Comma 13 3 2" xfId="1409" xr:uid="{00000000-0005-0000-0000-00008F010000}"/>
    <cellStyle name="Comma 13 4" xfId="326" xr:uid="{00000000-0005-0000-0000-000090010000}"/>
    <cellStyle name="Comma 13 5" xfId="946" xr:uid="{00000000-0005-0000-0000-000091010000}"/>
    <cellStyle name="Comma 13 6" xfId="1254" xr:uid="{00000000-0005-0000-0000-000092010000}"/>
    <cellStyle name="Comma 14" xfId="157" xr:uid="{00000000-0005-0000-0000-000093010000}"/>
    <cellStyle name="Comma 14 2" xfId="422" xr:uid="{00000000-0005-0000-0000-000094010000}"/>
    <cellStyle name="Comma 14 2 2" xfId="1346" xr:uid="{00000000-0005-0000-0000-000095010000}"/>
    <cellStyle name="Comma 14 3" xfId="331" xr:uid="{00000000-0005-0000-0000-000096010000}"/>
    <cellStyle name="Comma 14 4" xfId="947" xr:uid="{00000000-0005-0000-0000-000097010000}"/>
    <cellStyle name="Comma 14 5" xfId="1258" xr:uid="{00000000-0005-0000-0000-000098010000}"/>
    <cellStyle name="Comma 15" xfId="156" xr:uid="{00000000-0005-0000-0000-000099010000}"/>
    <cellStyle name="Comma 15 2" xfId="285" xr:uid="{00000000-0005-0000-0000-00009A010000}"/>
    <cellStyle name="Comma 15 2 2" xfId="1221" xr:uid="{00000000-0005-0000-0000-00009B010000}"/>
    <cellStyle name="Comma 15 3" xfId="386" xr:uid="{00000000-0005-0000-0000-00009C010000}"/>
    <cellStyle name="Comma 15 3 2" xfId="1310" xr:uid="{00000000-0005-0000-0000-00009D010000}"/>
    <cellStyle name="Comma 15 4" xfId="252" xr:uid="{00000000-0005-0000-0000-00009E010000}"/>
    <cellStyle name="Comma 15 5" xfId="1191" xr:uid="{00000000-0005-0000-0000-00009F010000}"/>
    <cellStyle name="Comma 16" xfId="155" xr:uid="{00000000-0005-0000-0000-0000A0010000}"/>
    <cellStyle name="Comma 16 2" xfId="424" xr:uid="{00000000-0005-0000-0000-0000A1010000}"/>
    <cellStyle name="Comma 16 2 2" xfId="1348" xr:uid="{00000000-0005-0000-0000-0000A2010000}"/>
    <cellStyle name="Comma 16 3" xfId="333" xr:uid="{00000000-0005-0000-0000-0000A3010000}"/>
    <cellStyle name="Comma 16 4" xfId="1260" xr:uid="{00000000-0005-0000-0000-0000A4010000}"/>
    <cellStyle name="Comma 17" xfId="142" xr:uid="{00000000-0005-0000-0000-0000A5010000}"/>
    <cellStyle name="Comma 17 2" xfId="596" xr:uid="{00000000-0005-0000-0000-0000A6010000}"/>
    <cellStyle name="Comma 17 2 2" xfId="628" xr:uid="{00000000-0005-0000-0000-0000A7010000}"/>
    <cellStyle name="Comma 17 2 2 2" xfId="745" xr:uid="{00000000-0005-0000-0000-0000A8010000}"/>
    <cellStyle name="Comma 17 2 2 2 2" xfId="1563" xr:uid="{00000000-0005-0000-0000-0000A9010000}"/>
    <cellStyle name="Comma 17 2 2 3" xfId="1488" xr:uid="{00000000-0005-0000-0000-0000AA010000}"/>
    <cellStyle name="Comma 17 2 3" xfId="714" xr:uid="{00000000-0005-0000-0000-0000AB010000}"/>
    <cellStyle name="Comma 17 2 3 2" xfId="1532" xr:uid="{00000000-0005-0000-0000-0000AC010000}"/>
    <cellStyle name="Comma 17 2 4" xfId="1456" xr:uid="{00000000-0005-0000-0000-0000AD010000}"/>
    <cellStyle name="Comma 17 3" xfId="612" xr:uid="{00000000-0005-0000-0000-0000AE010000}"/>
    <cellStyle name="Comma 17 3 2" xfId="729" xr:uid="{00000000-0005-0000-0000-0000AF010000}"/>
    <cellStyle name="Comma 17 3 2 2" xfId="1547" xr:uid="{00000000-0005-0000-0000-0000B0010000}"/>
    <cellStyle name="Comma 17 3 3" xfId="1472" xr:uid="{00000000-0005-0000-0000-0000B1010000}"/>
    <cellStyle name="Comma 17 4" xfId="573" xr:uid="{00000000-0005-0000-0000-0000B2010000}"/>
    <cellStyle name="Comma 17 4 2" xfId="1436" xr:uid="{00000000-0005-0000-0000-0000B3010000}"/>
    <cellStyle name="Comma 17 5" xfId="698" xr:uid="{00000000-0005-0000-0000-0000B4010000}"/>
    <cellStyle name="Comma 17 5 2" xfId="1516" xr:uid="{00000000-0005-0000-0000-0000B5010000}"/>
    <cellStyle name="Comma 17 6" xfId="288" xr:uid="{00000000-0005-0000-0000-0000B6010000}"/>
    <cellStyle name="Comma 17 7" xfId="1224" xr:uid="{00000000-0005-0000-0000-0000B7010000}"/>
    <cellStyle name="Comma 18" xfId="334" xr:uid="{00000000-0005-0000-0000-0000B8010000}"/>
    <cellStyle name="Comma 18 2" xfId="1261" xr:uid="{00000000-0005-0000-0000-0000B9010000}"/>
    <cellStyle name="Comma 19" xfId="344" xr:uid="{00000000-0005-0000-0000-0000BA010000}"/>
    <cellStyle name="Comma 19 2" xfId="1270" xr:uid="{00000000-0005-0000-0000-0000BB010000}"/>
    <cellStyle name="Comma 2" xfId="16" xr:uid="{00000000-0005-0000-0000-0000BC010000}"/>
    <cellStyle name="Comma 2 2" xfId="127" xr:uid="{00000000-0005-0000-0000-0000BD010000}"/>
    <cellStyle name="Comma 2 2 10" xfId="948" xr:uid="{00000000-0005-0000-0000-0000BE010000}"/>
    <cellStyle name="Comma 2 2 11" xfId="1182" xr:uid="{00000000-0005-0000-0000-0000BF010000}"/>
    <cellStyle name="Comma 2 2 12" xfId="1594" xr:uid="{00000000-0005-0000-0000-0000C0010000}"/>
    <cellStyle name="Comma 2 2 2" xfId="151" xr:uid="{00000000-0005-0000-0000-0000C1010000}"/>
    <cellStyle name="Comma 2 2 2 2" xfId="414" xr:uid="{00000000-0005-0000-0000-0000C2010000}"/>
    <cellStyle name="Comma 2 2 2 2 2" xfId="631" xr:uid="{00000000-0005-0000-0000-0000C3010000}"/>
    <cellStyle name="Comma 2 2 2 2 2 2" xfId="1491" xr:uid="{00000000-0005-0000-0000-0000C4010000}"/>
    <cellStyle name="Comma 2 2 2 2 3" xfId="748" xr:uid="{00000000-0005-0000-0000-0000C5010000}"/>
    <cellStyle name="Comma 2 2 2 2 3 2" xfId="1566" xr:uid="{00000000-0005-0000-0000-0000C6010000}"/>
    <cellStyle name="Comma 2 2 2 2 4" xfId="1338" xr:uid="{00000000-0005-0000-0000-0000C7010000}"/>
    <cellStyle name="Comma 2 2 2 3" xfId="599" xr:uid="{00000000-0005-0000-0000-0000C8010000}"/>
    <cellStyle name="Comma 2 2 2 3 2" xfId="1459" xr:uid="{00000000-0005-0000-0000-0000C9010000}"/>
    <cellStyle name="Comma 2 2 2 4" xfId="717" xr:uid="{00000000-0005-0000-0000-0000CA010000}"/>
    <cellStyle name="Comma 2 2 2 4 2" xfId="1535" xr:uid="{00000000-0005-0000-0000-0000CB010000}"/>
    <cellStyle name="Comma 2 2 2 5" xfId="320" xr:uid="{00000000-0005-0000-0000-0000CC010000}"/>
    <cellStyle name="Comma 2 2 2 6" xfId="949" xr:uid="{00000000-0005-0000-0000-0000CD010000}"/>
    <cellStyle name="Comma 2 2 2 7" xfId="1250" xr:uid="{00000000-0005-0000-0000-0000CE010000}"/>
    <cellStyle name="Comma 2 2 3" xfId="280" xr:uid="{00000000-0005-0000-0000-0000CF010000}"/>
    <cellStyle name="Comma 2 2 3 2" xfId="615" xr:uid="{00000000-0005-0000-0000-0000D0010000}"/>
    <cellStyle name="Comma 2 2 3 2 2" xfId="1475" xr:uid="{00000000-0005-0000-0000-0000D1010000}"/>
    <cellStyle name="Comma 2 2 3 3" xfId="732" xr:uid="{00000000-0005-0000-0000-0000D2010000}"/>
    <cellStyle name="Comma 2 2 3 3 2" xfId="1550" xr:uid="{00000000-0005-0000-0000-0000D3010000}"/>
    <cellStyle name="Comma 2 2 3 4" xfId="1216" xr:uid="{00000000-0005-0000-0000-0000D4010000}"/>
    <cellStyle name="Comma 2 2 4" xfId="382" xr:uid="{00000000-0005-0000-0000-0000D5010000}"/>
    <cellStyle name="Comma 2 2 4 2" xfId="1306" xr:uid="{00000000-0005-0000-0000-0000D6010000}"/>
    <cellStyle name="Comma 2 2 5" xfId="436" xr:uid="{00000000-0005-0000-0000-0000D7010000}"/>
    <cellStyle name="Comma 2 2 5 2" xfId="1360" xr:uid="{00000000-0005-0000-0000-0000D8010000}"/>
    <cellStyle name="Comma 2 2 6" xfId="491" xr:uid="{00000000-0005-0000-0000-0000D9010000}"/>
    <cellStyle name="Comma 2 2 6 2" xfId="1404" xr:uid="{00000000-0005-0000-0000-0000DA010000}"/>
    <cellStyle name="Comma 2 2 7" xfId="576" xr:uid="{00000000-0005-0000-0000-0000DB010000}"/>
    <cellStyle name="Comma 2 2 7 2" xfId="1439" xr:uid="{00000000-0005-0000-0000-0000DC010000}"/>
    <cellStyle name="Comma 2 2 8" xfId="701" xr:uid="{00000000-0005-0000-0000-0000DD010000}"/>
    <cellStyle name="Comma 2 2 8 2" xfId="1519" xr:uid="{00000000-0005-0000-0000-0000DE010000}"/>
    <cellStyle name="Comma 2 2 9" xfId="242" xr:uid="{00000000-0005-0000-0000-0000DF010000}"/>
    <cellStyle name="Comma 2 3" xfId="219" xr:uid="{00000000-0005-0000-0000-0000E0010000}"/>
    <cellStyle name="Comma 2 3 2" xfId="951" xr:uid="{00000000-0005-0000-0000-0000E1010000}"/>
    <cellStyle name="Comma 2 3 3" xfId="950" xr:uid="{00000000-0005-0000-0000-0000E2010000}"/>
    <cellStyle name="Comma 2 4" xfId="952" xr:uid="{00000000-0005-0000-0000-0000E3010000}"/>
    <cellStyle name="Comma 2 5" xfId="123" xr:uid="{00000000-0005-0000-0000-0000E4010000}"/>
    <cellStyle name="Comma 2 5 2" xfId="148" xr:uid="{00000000-0005-0000-0000-0000E5010000}"/>
    <cellStyle name="Comma 2 5 2 2" xfId="954" xr:uid="{00000000-0005-0000-0000-0000E6010000}"/>
    <cellStyle name="Comma 2 5 3" xfId="953" xr:uid="{00000000-0005-0000-0000-0000E7010000}"/>
    <cellStyle name="Comma 2_50-09_AP_OP_CHQ-1" xfId="955" xr:uid="{00000000-0005-0000-0000-0000E8010000}"/>
    <cellStyle name="Comma 20" xfId="347" xr:uid="{00000000-0005-0000-0000-0000E9010000}"/>
    <cellStyle name="Comma 20 2" xfId="1273" xr:uid="{00000000-0005-0000-0000-0000EA010000}"/>
    <cellStyle name="Comma 21" xfId="350" xr:uid="{00000000-0005-0000-0000-0000EB010000}"/>
    <cellStyle name="Comma 21 2" xfId="1276" xr:uid="{00000000-0005-0000-0000-0000EC010000}"/>
    <cellStyle name="Comma 22" xfId="260" xr:uid="{00000000-0005-0000-0000-0000ED010000}"/>
    <cellStyle name="Comma 22 2" xfId="1198" xr:uid="{00000000-0005-0000-0000-0000EE010000}"/>
    <cellStyle name="Comma 23" xfId="355" xr:uid="{00000000-0005-0000-0000-0000EF010000}"/>
    <cellStyle name="Comma 23 2" xfId="429" xr:uid="{00000000-0005-0000-0000-0000F0010000}"/>
    <cellStyle name="Comma 23 2 2" xfId="1353" xr:uid="{00000000-0005-0000-0000-0000F1010000}"/>
    <cellStyle name="Comma 24" xfId="458" xr:uid="{00000000-0005-0000-0000-0000F2010000}"/>
    <cellStyle name="Comma 24 2" xfId="1378" xr:uid="{00000000-0005-0000-0000-0000F3010000}"/>
    <cellStyle name="Comma 25" xfId="554" xr:uid="{00000000-0005-0000-0000-0000F4010000}"/>
    <cellStyle name="Comma 25 2" xfId="1426" xr:uid="{00000000-0005-0000-0000-0000F5010000}"/>
    <cellStyle name="Comma 26" xfId="555" xr:uid="{00000000-0005-0000-0000-0000F6010000}"/>
    <cellStyle name="Comma 26 2" xfId="1427" xr:uid="{00000000-0005-0000-0000-0000F7010000}"/>
    <cellStyle name="Comma 26 3" xfId="1597" xr:uid="{56DE2764-D1AE-4B30-A7AC-D30AF6CA4438}"/>
    <cellStyle name="Comma 27" xfId="687" xr:uid="{00000000-0005-0000-0000-0000F8010000}"/>
    <cellStyle name="Comma 27 2" xfId="1505" xr:uid="{00000000-0005-0000-0000-0000F9010000}"/>
    <cellStyle name="Comma 27 3" xfId="1602" xr:uid="{C73202EA-352C-4B5A-84CC-D766FC6665BD}"/>
    <cellStyle name="Comma 28" xfId="691" xr:uid="{00000000-0005-0000-0000-0000FA010000}"/>
    <cellStyle name="Comma 28 2" xfId="1509" xr:uid="{00000000-0005-0000-0000-0000FB010000}"/>
    <cellStyle name="Comma 28 3" xfId="1600" xr:uid="{412D879F-670F-48CD-81A2-E8B02EA26F06}"/>
    <cellStyle name="Comma 29" xfId="201" xr:uid="{00000000-0005-0000-0000-0000FC010000}"/>
    <cellStyle name="Comma 3" xfId="17" xr:uid="{00000000-0005-0000-0000-0000FD010000}"/>
    <cellStyle name="Comma 3 10" xfId="1175" xr:uid="{00000000-0005-0000-0000-0000FE010000}"/>
    <cellStyle name="Comma 3 2" xfId="125" xr:uid="{00000000-0005-0000-0000-0000FF010000}"/>
    <cellStyle name="Comma 3 2 2" xfId="150" xr:uid="{00000000-0005-0000-0000-000000020000}"/>
    <cellStyle name="Comma 3 2 2 2" xfId="633" xr:uid="{00000000-0005-0000-0000-000001020000}"/>
    <cellStyle name="Comma 3 2 2 2 2" xfId="750" xr:uid="{00000000-0005-0000-0000-000002020000}"/>
    <cellStyle name="Comma 3 2 2 2 2 2" xfId="1568" xr:uid="{00000000-0005-0000-0000-000003020000}"/>
    <cellStyle name="Comma 3 2 2 2 3" xfId="1493" xr:uid="{00000000-0005-0000-0000-000004020000}"/>
    <cellStyle name="Comma 3 2 2 3" xfId="601" xr:uid="{00000000-0005-0000-0000-000005020000}"/>
    <cellStyle name="Comma 3 2 2 3 2" xfId="1461" xr:uid="{00000000-0005-0000-0000-000006020000}"/>
    <cellStyle name="Comma 3 2 2 4" xfId="719" xr:uid="{00000000-0005-0000-0000-000007020000}"/>
    <cellStyle name="Comma 3 2 2 4 2" xfId="1537" xr:uid="{00000000-0005-0000-0000-000008020000}"/>
    <cellStyle name="Comma 3 2 2 5" xfId="398" xr:uid="{00000000-0005-0000-0000-000009020000}"/>
    <cellStyle name="Comma 3 2 2 6" xfId="958" xr:uid="{00000000-0005-0000-0000-00000A020000}"/>
    <cellStyle name="Comma 3 2 2 7" xfId="1322" xr:uid="{00000000-0005-0000-0000-00000B020000}"/>
    <cellStyle name="Comma 3 2 3" xfId="451" xr:uid="{00000000-0005-0000-0000-00000C020000}"/>
    <cellStyle name="Comma 3 2 3 2" xfId="617" xr:uid="{00000000-0005-0000-0000-00000D020000}"/>
    <cellStyle name="Comma 3 2 3 2 2" xfId="1477" xr:uid="{00000000-0005-0000-0000-00000E020000}"/>
    <cellStyle name="Comma 3 2 3 3" xfId="734" xr:uid="{00000000-0005-0000-0000-00000F020000}"/>
    <cellStyle name="Comma 3 2 3 3 2" xfId="1552" xr:uid="{00000000-0005-0000-0000-000010020000}"/>
    <cellStyle name="Comma 3 2 3 4" xfId="1372" xr:uid="{00000000-0005-0000-0000-000011020000}"/>
    <cellStyle name="Comma 3 2 4" xfId="578" xr:uid="{00000000-0005-0000-0000-000012020000}"/>
    <cellStyle name="Comma 3 2 4 2" xfId="1441" xr:uid="{00000000-0005-0000-0000-000013020000}"/>
    <cellStyle name="Comma 3 2 5" xfId="703" xr:uid="{00000000-0005-0000-0000-000014020000}"/>
    <cellStyle name="Comma 3 2 5 2" xfId="1521" xr:uid="{00000000-0005-0000-0000-000015020000}"/>
    <cellStyle name="Comma 3 2 6" xfId="299" xr:uid="{00000000-0005-0000-0000-000016020000}"/>
    <cellStyle name="Comma 3 2 7" xfId="957" xr:uid="{00000000-0005-0000-0000-000017020000}"/>
    <cellStyle name="Comma 3 2 8" xfId="1234" xr:uid="{00000000-0005-0000-0000-000018020000}"/>
    <cellStyle name="Comma 3 3" xfId="131" xr:uid="{00000000-0005-0000-0000-000019020000}"/>
    <cellStyle name="Comma 3 3 2" xfId="468" xr:uid="{00000000-0005-0000-0000-00001A020000}"/>
    <cellStyle name="Comma 3 3 2 2" xfId="622" xr:uid="{00000000-0005-0000-0000-00001B020000}"/>
    <cellStyle name="Comma 3 3 2 2 2" xfId="1482" xr:uid="{00000000-0005-0000-0000-00001C020000}"/>
    <cellStyle name="Comma 3 3 2 3" xfId="739" xr:uid="{00000000-0005-0000-0000-00001D020000}"/>
    <cellStyle name="Comma 3 3 2 3 2" xfId="1557" xr:uid="{00000000-0005-0000-0000-00001E020000}"/>
    <cellStyle name="Comma 3 3 2 4" xfId="1387" xr:uid="{00000000-0005-0000-0000-00001F020000}"/>
    <cellStyle name="Comma 3 3 3" xfId="586" xr:uid="{00000000-0005-0000-0000-000020020000}"/>
    <cellStyle name="Comma 3 3 3 2" xfId="1446" xr:uid="{00000000-0005-0000-0000-000021020000}"/>
    <cellStyle name="Comma 3 3 4" xfId="708" xr:uid="{00000000-0005-0000-0000-000022020000}"/>
    <cellStyle name="Comma 3 3 4 2" xfId="1526" xr:uid="{00000000-0005-0000-0000-000023020000}"/>
    <cellStyle name="Comma 3 3 5" xfId="263" xr:uid="{00000000-0005-0000-0000-000024020000}"/>
    <cellStyle name="Comma 3 3 6" xfId="959" xr:uid="{00000000-0005-0000-0000-000025020000}"/>
    <cellStyle name="Comma 3 3 7" xfId="1201" xr:uid="{00000000-0005-0000-0000-000026020000}"/>
    <cellStyle name="Comma 3 4" xfId="364" xr:uid="{00000000-0005-0000-0000-000027020000}"/>
    <cellStyle name="Comma 3 4 2" xfId="606" xr:uid="{00000000-0005-0000-0000-000028020000}"/>
    <cellStyle name="Comma 3 4 2 2" xfId="1466" xr:uid="{00000000-0005-0000-0000-000029020000}"/>
    <cellStyle name="Comma 3 4 3" xfId="723" xr:uid="{00000000-0005-0000-0000-00002A020000}"/>
    <cellStyle name="Comma 3 4 3 2" xfId="1541" xr:uid="{00000000-0005-0000-0000-00002B020000}"/>
    <cellStyle name="Comma 3 4 4" xfId="960" xr:uid="{00000000-0005-0000-0000-00002C020000}"/>
    <cellStyle name="Comma 3 4 5" xfId="1288" xr:uid="{00000000-0005-0000-0000-00002D020000}"/>
    <cellStyle name="Comma 3 5" xfId="441" xr:uid="{00000000-0005-0000-0000-00002E020000}"/>
    <cellStyle name="Comma 3 5 2" xfId="1364" xr:uid="{00000000-0005-0000-0000-00002F020000}"/>
    <cellStyle name="Comma 3 6" xfId="556" xr:uid="{00000000-0005-0000-0000-000030020000}"/>
    <cellStyle name="Comma 3 6 2" xfId="1428" xr:uid="{00000000-0005-0000-0000-000031020000}"/>
    <cellStyle name="Comma 3 7" xfId="692" xr:uid="{00000000-0005-0000-0000-000032020000}"/>
    <cellStyle name="Comma 3 7 2" xfId="1510" xr:uid="{00000000-0005-0000-0000-000033020000}"/>
    <cellStyle name="Comma 3 8" xfId="220" xr:uid="{00000000-0005-0000-0000-000034020000}"/>
    <cellStyle name="Comma 3 9" xfId="956" xr:uid="{00000000-0005-0000-0000-000035020000}"/>
    <cellStyle name="Comma 30" xfId="202" xr:uid="{00000000-0005-0000-0000-000036020000}"/>
    <cellStyle name="Comma 30 2" xfId="1598" xr:uid="{52E61A1A-7890-4A8B-85C7-08A0CD03A6EE}"/>
    <cellStyle name="Comma 31" xfId="760" xr:uid="{00000000-0005-0000-0000-000037020000}"/>
    <cellStyle name="Comma 31 2" xfId="1601" xr:uid="{4BA99448-9739-4453-A989-EE782AA9C167}"/>
    <cellStyle name="Comma 32" xfId="762" xr:uid="{00000000-0005-0000-0000-000038020000}"/>
    <cellStyle name="Comma 32 2" xfId="1603" xr:uid="{69D34A5B-D1CF-4657-AF1C-33ABAE21941C}"/>
    <cellStyle name="Comma 33" xfId="938" xr:uid="{00000000-0005-0000-0000-000039020000}"/>
    <cellStyle name="Comma 34" xfId="1149" xr:uid="{00000000-0005-0000-0000-00003A020000}"/>
    <cellStyle name="Comma 35" xfId="1152" xr:uid="{00000000-0005-0000-0000-00003B020000}"/>
    <cellStyle name="Comma 35 2" xfId="1599" xr:uid="{29B5C2C7-4B49-476E-827A-F99F93212074}"/>
    <cellStyle name="Comma 36" xfId="1502" xr:uid="{00000000-0005-0000-0000-00003C020000}"/>
    <cellStyle name="Comma 37" xfId="1583" xr:uid="{00000000-0005-0000-0000-00003D020000}"/>
    <cellStyle name="Comma 38" xfId="1585" xr:uid="{00000000-0005-0000-0000-00003E020000}"/>
    <cellStyle name="Comma 39" xfId="1504" xr:uid="{00000000-0005-0000-0000-00003F020000}"/>
    <cellStyle name="Comma 4" xfId="18" xr:uid="{00000000-0005-0000-0000-000040020000}"/>
    <cellStyle name="Comma 4 10" xfId="213" xr:uid="{00000000-0005-0000-0000-000041020000}"/>
    <cellStyle name="Comma 4 11" xfId="961" xr:uid="{00000000-0005-0000-0000-000042020000}"/>
    <cellStyle name="Comma 4 2" xfId="132" xr:uid="{00000000-0005-0000-0000-000043020000}"/>
    <cellStyle name="Comma 4 2 10" xfId="243" xr:uid="{00000000-0005-0000-0000-000044020000}"/>
    <cellStyle name="Comma 4 2 11" xfId="1183" xr:uid="{00000000-0005-0000-0000-000045020000}"/>
    <cellStyle name="Comma 4 2 2" xfId="324" xr:uid="{00000000-0005-0000-0000-000046020000}"/>
    <cellStyle name="Comma 4 2 2 2" xfId="417" xr:uid="{00000000-0005-0000-0000-000047020000}"/>
    <cellStyle name="Comma 4 2 2 2 2" xfId="634" xr:uid="{00000000-0005-0000-0000-000048020000}"/>
    <cellStyle name="Comma 4 2 2 2 2 2" xfId="751" xr:uid="{00000000-0005-0000-0000-000049020000}"/>
    <cellStyle name="Comma 4 2 2 2 2 2 2" xfId="1569" xr:uid="{00000000-0005-0000-0000-00004A020000}"/>
    <cellStyle name="Comma 4 2 2 2 2 3" xfId="1494" xr:uid="{00000000-0005-0000-0000-00004B020000}"/>
    <cellStyle name="Comma 4 2 2 2 3" xfId="602" xr:uid="{00000000-0005-0000-0000-00004C020000}"/>
    <cellStyle name="Comma 4 2 2 2 3 2" xfId="1462" xr:uid="{00000000-0005-0000-0000-00004D020000}"/>
    <cellStyle name="Comma 4 2 2 2 4" xfId="720" xr:uid="{00000000-0005-0000-0000-00004E020000}"/>
    <cellStyle name="Comma 4 2 2 2 4 2" xfId="1538" xr:uid="{00000000-0005-0000-0000-00004F020000}"/>
    <cellStyle name="Comma 4 2 2 2 5" xfId="1341" xr:uid="{00000000-0005-0000-0000-000050020000}"/>
    <cellStyle name="Comma 4 2 2 3" xfId="492" xr:uid="{00000000-0005-0000-0000-000051020000}"/>
    <cellStyle name="Comma 4 2 2 3 2" xfId="618" xr:uid="{00000000-0005-0000-0000-000052020000}"/>
    <cellStyle name="Comma 4 2 2 3 2 2" xfId="1478" xr:uid="{00000000-0005-0000-0000-000053020000}"/>
    <cellStyle name="Comma 4 2 2 3 3" xfId="735" xr:uid="{00000000-0005-0000-0000-000054020000}"/>
    <cellStyle name="Comma 4 2 2 3 3 2" xfId="1553" xr:uid="{00000000-0005-0000-0000-000055020000}"/>
    <cellStyle name="Comma 4 2 2 3 4" xfId="1405" xr:uid="{00000000-0005-0000-0000-000056020000}"/>
    <cellStyle name="Comma 4 2 2 4" xfId="581" xr:uid="{00000000-0005-0000-0000-000057020000}"/>
    <cellStyle name="Comma 4 2 2 4 2" xfId="1442" xr:uid="{00000000-0005-0000-0000-000058020000}"/>
    <cellStyle name="Comma 4 2 2 5" xfId="704" xr:uid="{00000000-0005-0000-0000-000059020000}"/>
    <cellStyle name="Comma 4 2 2 5 2" xfId="1522" xr:uid="{00000000-0005-0000-0000-00005A020000}"/>
    <cellStyle name="Comma 4 2 2 6" xfId="962" xr:uid="{00000000-0005-0000-0000-00005B020000}"/>
    <cellStyle name="Comma 4 2 2 7" xfId="1253" xr:uid="{00000000-0005-0000-0000-00005C020000}"/>
    <cellStyle name="Comma 4 2 3" xfId="266" xr:uid="{00000000-0005-0000-0000-00005D020000}"/>
    <cellStyle name="Comma 4 2 3 2" xfId="625" xr:uid="{00000000-0005-0000-0000-00005E020000}"/>
    <cellStyle name="Comma 4 2 3 2 2" xfId="742" xr:uid="{00000000-0005-0000-0000-00005F020000}"/>
    <cellStyle name="Comma 4 2 3 2 2 2" xfId="1560" xr:uid="{00000000-0005-0000-0000-000060020000}"/>
    <cellStyle name="Comma 4 2 3 2 3" xfId="1485" xr:uid="{00000000-0005-0000-0000-000061020000}"/>
    <cellStyle name="Comma 4 2 3 3" xfId="591" xr:uid="{00000000-0005-0000-0000-000062020000}"/>
    <cellStyle name="Comma 4 2 3 3 2" xfId="1451" xr:uid="{00000000-0005-0000-0000-000063020000}"/>
    <cellStyle name="Comma 4 2 3 4" xfId="711" xr:uid="{00000000-0005-0000-0000-000064020000}"/>
    <cellStyle name="Comma 4 2 3 4 2" xfId="1529" xr:uid="{00000000-0005-0000-0000-000065020000}"/>
    <cellStyle name="Comma 4 2 3 5" xfId="1204" xr:uid="{00000000-0005-0000-0000-000066020000}"/>
    <cellStyle name="Comma 4 2 4" xfId="370" xr:uid="{00000000-0005-0000-0000-000067020000}"/>
    <cellStyle name="Comma 4 2 4 2" xfId="595" xr:uid="{00000000-0005-0000-0000-000068020000}"/>
    <cellStyle name="Comma 4 2 4 2 2" xfId="627" xr:uid="{00000000-0005-0000-0000-000069020000}"/>
    <cellStyle name="Comma 4 2 4 2 2 2" xfId="744" xr:uid="{00000000-0005-0000-0000-00006A020000}"/>
    <cellStyle name="Comma 4 2 4 2 2 2 2" xfId="1562" xr:uid="{00000000-0005-0000-0000-00006B020000}"/>
    <cellStyle name="Comma 4 2 4 2 2 3" xfId="1487" xr:uid="{00000000-0005-0000-0000-00006C020000}"/>
    <cellStyle name="Comma 4 2 4 2 3" xfId="713" xr:uid="{00000000-0005-0000-0000-00006D020000}"/>
    <cellStyle name="Comma 4 2 4 2 3 2" xfId="1531" xr:uid="{00000000-0005-0000-0000-00006E020000}"/>
    <cellStyle name="Comma 4 2 4 2 4" xfId="1455" xr:uid="{00000000-0005-0000-0000-00006F020000}"/>
    <cellStyle name="Comma 4 2 4 3" xfId="611" xr:uid="{00000000-0005-0000-0000-000070020000}"/>
    <cellStyle name="Comma 4 2 4 3 2" xfId="728" xr:uid="{00000000-0005-0000-0000-000071020000}"/>
    <cellStyle name="Comma 4 2 4 3 2 2" xfId="1546" xr:uid="{00000000-0005-0000-0000-000072020000}"/>
    <cellStyle name="Comma 4 2 4 3 3" xfId="1471" xr:uid="{00000000-0005-0000-0000-000073020000}"/>
    <cellStyle name="Comma 4 2 4 4" xfId="572" xr:uid="{00000000-0005-0000-0000-000074020000}"/>
    <cellStyle name="Comma 4 2 4 4 2" xfId="1435" xr:uid="{00000000-0005-0000-0000-000075020000}"/>
    <cellStyle name="Comma 4 2 4 5" xfId="697" xr:uid="{00000000-0005-0000-0000-000076020000}"/>
    <cellStyle name="Comma 4 2 4 5 2" xfId="1515" xr:uid="{00000000-0005-0000-0000-000077020000}"/>
    <cellStyle name="Comma 4 2 4 6" xfId="1294" xr:uid="{00000000-0005-0000-0000-000078020000}"/>
    <cellStyle name="Comma 4 2 5" xfId="434" xr:uid="{00000000-0005-0000-0000-000079020000}"/>
    <cellStyle name="Comma 4 2 5 2" xfId="643" xr:uid="{00000000-0005-0000-0000-00007A020000}"/>
    <cellStyle name="Comma 4 2 5 2 2" xfId="1500" xr:uid="{00000000-0005-0000-0000-00007B020000}"/>
    <cellStyle name="Comma 4 2 5 3" xfId="755" xr:uid="{00000000-0005-0000-0000-00007C020000}"/>
    <cellStyle name="Comma 4 2 5 3 2" xfId="1573" xr:uid="{00000000-0005-0000-0000-00007D020000}"/>
    <cellStyle name="Comma 4 2 5 4" xfId="1358" xr:uid="{00000000-0005-0000-0000-00007E020000}"/>
    <cellStyle name="Comma 4 2 6" xfId="439" xr:uid="{00000000-0005-0000-0000-00007F020000}"/>
    <cellStyle name="Comma 4 2 6 2" xfId="609" xr:uid="{00000000-0005-0000-0000-000080020000}"/>
    <cellStyle name="Comma 4 2 6 2 2" xfId="1469" xr:uid="{00000000-0005-0000-0000-000081020000}"/>
    <cellStyle name="Comma 4 2 6 3" xfId="726" xr:uid="{00000000-0005-0000-0000-000082020000}"/>
    <cellStyle name="Comma 4 2 6 3 2" xfId="1544" xr:uid="{00000000-0005-0000-0000-000083020000}"/>
    <cellStyle name="Comma 4 2 6 4" xfId="1362" xr:uid="{00000000-0005-0000-0000-000084020000}"/>
    <cellStyle name="Comma 4 2 7" xfId="457" xr:uid="{00000000-0005-0000-0000-000085020000}"/>
    <cellStyle name="Comma 4 2 7 2" xfId="1377" xr:uid="{00000000-0005-0000-0000-000086020000}"/>
    <cellStyle name="Comma 4 2 8" xfId="561" xr:uid="{00000000-0005-0000-0000-000087020000}"/>
    <cellStyle name="Comma 4 2 8 2" xfId="1431" xr:uid="{00000000-0005-0000-0000-000088020000}"/>
    <cellStyle name="Comma 4 2 9" xfId="695" xr:uid="{00000000-0005-0000-0000-000089020000}"/>
    <cellStyle name="Comma 4 2 9 2" xfId="1513" xr:uid="{00000000-0005-0000-0000-00008A020000}"/>
    <cellStyle name="Comma 4 3" xfId="247" xr:uid="{00000000-0005-0000-0000-00008B020000}"/>
    <cellStyle name="Comma 4 3 2" xfId="292" xr:uid="{00000000-0005-0000-0000-00008C020000}"/>
    <cellStyle name="Comma 4 3 2 2" xfId="507" xr:uid="{00000000-0005-0000-0000-00008D020000}"/>
    <cellStyle name="Comma 4 3 2 2 2" xfId="1420" xr:uid="{00000000-0005-0000-0000-00008E020000}"/>
    <cellStyle name="Comma 4 3 2 3" xfId="623" xr:uid="{00000000-0005-0000-0000-00008F020000}"/>
    <cellStyle name="Comma 4 3 2 3 2" xfId="1483" xr:uid="{00000000-0005-0000-0000-000090020000}"/>
    <cellStyle name="Comma 4 3 2 4" xfId="740" xr:uid="{00000000-0005-0000-0000-000091020000}"/>
    <cellStyle name="Comma 4 3 2 4 2" xfId="1558" xr:uid="{00000000-0005-0000-0000-000092020000}"/>
    <cellStyle name="Comma 4 3 2 5" xfId="1228" xr:uid="{00000000-0005-0000-0000-000093020000}"/>
    <cellStyle name="Comma 4 3 3" xfId="392" xr:uid="{00000000-0005-0000-0000-000094020000}"/>
    <cellStyle name="Comma 4 3 3 2" xfId="1316" xr:uid="{00000000-0005-0000-0000-000095020000}"/>
    <cellStyle name="Comma 4 3 4" xfId="463" xr:uid="{00000000-0005-0000-0000-000096020000}"/>
    <cellStyle name="Comma 4 3 4 2" xfId="1382" xr:uid="{00000000-0005-0000-0000-000097020000}"/>
    <cellStyle name="Comma 4 3 5" xfId="589" xr:uid="{00000000-0005-0000-0000-000098020000}"/>
    <cellStyle name="Comma 4 3 5 2" xfId="1449" xr:uid="{00000000-0005-0000-0000-000099020000}"/>
    <cellStyle name="Comma 4 3 6" xfId="709" xr:uid="{00000000-0005-0000-0000-00009A020000}"/>
    <cellStyle name="Comma 4 3 6 2" xfId="1527" xr:uid="{00000000-0005-0000-0000-00009B020000}"/>
    <cellStyle name="Comma 4 3 7" xfId="963" xr:uid="{00000000-0005-0000-0000-00009C020000}"/>
    <cellStyle name="Comma 4 3 8" xfId="1186" xr:uid="{00000000-0005-0000-0000-00009D020000}"/>
    <cellStyle name="Comma 4 4" xfId="244" xr:uid="{00000000-0005-0000-0000-00009E020000}"/>
    <cellStyle name="Comma 4 4 2" xfId="301" xr:uid="{00000000-0005-0000-0000-00009F020000}"/>
    <cellStyle name="Comma 4 4 2 2" xfId="1236" xr:uid="{00000000-0005-0000-0000-0000A0020000}"/>
    <cellStyle name="Comma 4 4 3" xfId="400" xr:uid="{00000000-0005-0000-0000-0000A1020000}"/>
    <cellStyle name="Comma 4 4 3 2" xfId="1324" xr:uid="{00000000-0005-0000-0000-0000A2020000}"/>
    <cellStyle name="Comma 4 4 4" xfId="490" xr:uid="{00000000-0005-0000-0000-0000A3020000}"/>
    <cellStyle name="Comma 4 4 4 2" xfId="1403" xr:uid="{00000000-0005-0000-0000-0000A4020000}"/>
    <cellStyle name="Comma 4 4 5" xfId="607" xr:uid="{00000000-0005-0000-0000-0000A5020000}"/>
    <cellStyle name="Comma 4 4 5 2" xfId="1467" xr:uid="{00000000-0005-0000-0000-0000A6020000}"/>
    <cellStyle name="Comma 4 4 6" xfId="724" xr:uid="{00000000-0005-0000-0000-0000A7020000}"/>
    <cellStyle name="Comma 4 4 6 2" xfId="1542" xr:uid="{00000000-0005-0000-0000-0000A8020000}"/>
    <cellStyle name="Comma 4 4 7" xfId="1184" xr:uid="{00000000-0005-0000-0000-0000A9020000}"/>
    <cellStyle name="Comma 4 5" xfId="267" xr:uid="{00000000-0005-0000-0000-0000AA020000}"/>
    <cellStyle name="Comma 4 5 2" xfId="1205" xr:uid="{00000000-0005-0000-0000-0000AB020000}"/>
    <cellStyle name="Comma 4 6" xfId="235" xr:uid="{00000000-0005-0000-0000-0000AC020000}"/>
    <cellStyle name="Comma 4 6 2" xfId="597" xr:uid="{00000000-0005-0000-0000-0000AD020000}"/>
    <cellStyle name="Comma 4 6 2 2" xfId="629" xr:uid="{00000000-0005-0000-0000-0000AE020000}"/>
    <cellStyle name="Comma 4 6 2 2 2" xfId="746" xr:uid="{00000000-0005-0000-0000-0000AF020000}"/>
    <cellStyle name="Comma 4 6 2 2 2 2" xfId="1564" xr:uid="{00000000-0005-0000-0000-0000B0020000}"/>
    <cellStyle name="Comma 4 6 2 2 3" xfId="1489" xr:uid="{00000000-0005-0000-0000-0000B1020000}"/>
    <cellStyle name="Comma 4 6 2 3" xfId="715" xr:uid="{00000000-0005-0000-0000-0000B2020000}"/>
    <cellStyle name="Comma 4 6 2 3 2" xfId="1533" xr:uid="{00000000-0005-0000-0000-0000B3020000}"/>
    <cellStyle name="Comma 4 6 2 4" xfId="1457" xr:uid="{00000000-0005-0000-0000-0000B4020000}"/>
    <cellStyle name="Comma 4 6 3" xfId="613" xr:uid="{00000000-0005-0000-0000-0000B5020000}"/>
    <cellStyle name="Comma 4 6 3 2" xfId="730" xr:uid="{00000000-0005-0000-0000-0000B6020000}"/>
    <cellStyle name="Comma 4 6 3 2 2" xfId="1548" xr:uid="{00000000-0005-0000-0000-0000B7020000}"/>
    <cellStyle name="Comma 4 6 3 3" xfId="1473" xr:uid="{00000000-0005-0000-0000-0000B8020000}"/>
    <cellStyle name="Comma 4 6 4" xfId="574" xr:uid="{00000000-0005-0000-0000-0000B9020000}"/>
    <cellStyle name="Comma 4 6 4 2" xfId="1437" xr:uid="{00000000-0005-0000-0000-0000BA020000}"/>
    <cellStyle name="Comma 4 6 5" xfId="699" xr:uid="{00000000-0005-0000-0000-0000BB020000}"/>
    <cellStyle name="Comma 4 6 5 2" xfId="1517" xr:uid="{00000000-0005-0000-0000-0000BC020000}"/>
    <cellStyle name="Comma 4 6 6" xfId="1178" xr:uid="{00000000-0005-0000-0000-0000BD020000}"/>
    <cellStyle name="Comma 4 7" xfId="446" xr:uid="{00000000-0005-0000-0000-0000BE020000}"/>
    <cellStyle name="Comma 4 7 2" xfId="1368" xr:uid="{00000000-0005-0000-0000-0000BF020000}"/>
    <cellStyle name="Comma 4 8" xfId="558" xr:uid="{00000000-0005-0000-0000-0000C0020000}"/>
    <cellStyle name="Comma 4 8 2" xfId="1429" xr:uid="{00000000-0005-0000-0000-0000C1020000}"/>
    <cellStyle name="Comma 4 9" xfId="693" xr:uid="{00000000-0005-0000-0000-0000C2020000}"/>
    <cellStyle name="Comma 4 9 2" xfId="1511" xr:uid="{00000000-0005-0000-0000-0000C3020000}"/>
    <cellStyle name="Comma 40" xfId="1577" xr:uid="{00000000-0005-0000-0000-0000C4020000}"/>
    <cellStyle name="Comma 41" xfId="1578" xr:uid="{00000000-0005-0000-0000-0000C5020000}"/>
    <cellStyle name="Comma 42" xfId="1588" xr:uid="{00000000-0005-0000-0000-0000C6020000}"/>
    <cellStyle name="Comma 43" xfId="1592" xr:uid="{00000000-0005-0000-0000-0000C7020000}"/>
    <cellStyle name="Comma 5" xfId="19" xr:uid="{00000000-0005-0000-0000-0000C8020000}"/>
    <cellStyle name="Comma 5 10" xfId="215" xr:uid="{00000000-0005-0000-0000-0000C9020000}"/>
    <cellStyle name="Comma 5 11" xfId="964" xr:uid="{00000000-0005-0000-0000-0000CA020000}"/>
    <cellStyle name="Comma 5 2" xfId="20" xr:uid="{00000000-0005-0000-0000-0000CB020000}"/>
    <cellStyle name="Comma 5 2 2" xfId="134" xr:uid="{00000000-0005-0000-0000-0000CC020000}"/>
    <cellStyle name="Comma 5 2 2 2" xfId="630" xr:uid="{00000000-0005-0000-0000-0000CD020000}"/>
    <cellStyle name="Comma 5 2 2 2 2" xfId="1490" xr:uid="{00000000-0005-0000-0000-0000CE020000}"/>
    <cellStyle name="Comma 5 2 2 3" xfId="747" xr:uid="{00000000-0005-0000-0000-0000CF020000}"/>
    <cellStyle name="Comma 5 2 2 3 2" xfId="1565" xr:uid="{00000000-0005-0000-0000-0000D0020000}"/>
    <cellStyle name="Comma 5 2 2 4" xfId="284" xr:uid="{00000000-0005-0000-0000-0000D1020000}"/>
    <cellStyle name="Comma 5 2 2 5" xfId="1220" xr:uid="{00000000-0005-0000-0000-0000D2020000}"/>
    <cellStyle name="Comma 5 2 3" xfId="385" xr:uid="{00000000-0005-0000-0000-0000D3020000}"/>
    <cellStyle name="Comma 5 2 3 2" xfId="1309" xr:uid="{00000000-0005-0000-0000-0000D4020000}"/>
    <cellStyle name="Comma 5 2 4" xfId="460" xr:uid="{00000000-0005-0000-0000-0000D5020000}"/>
    <cellStyle name="Comma 5 2 4 2" xfId="1379" xr:uid="{00000000-0005-0000-0000-0000D6020000}"/>
    <cellStyle name="Comma 5 2 5" xfId="598" xr:uid="{00000000-0005-0000-0000-0000D7020000}"/>
    <cellStyle name="Comma 5 2 5 2" xfId="1458" xr:uid="{00000000-0005-0000-0000-0000D8020000}"/>
    <cellStyle name="Comma 5 2 6" xfId="716" xr:uid="{00000000-0005-0000-0000-0000D9020000}"/>
    <cellStyle name="Comma 5 2 6 2" xfId="1534" xr:uid="{00000000-0005-0000-0000-0000DA020000}"/>
    <cellStyle name="Comma 5 2 7" xfId="250" xr:uid="{00000000-0005-0000-0000-0000DB020000}"/>
    <cellStyle name="Comma 5 2 8" xfId="965" xr:uid="{00000000-0005-0000-0000-0000DC020000}"/>
    <cellStyle name="Comma 5 2 9" xfId="1189" xr:uid="{00000000-0005-0000-0000-0000DD020000}"/>
    <cellStyle name="Comma 5 3" xfId="133" xr:uid="{00000000-0005-0000-0000-0000DE020000}"/>
    <cellStyle name="Comma 5 3 2" xfId="401" xr:uid="{00000000-0005-0000-0000-0000DF020000}"/>
    <cellStyle name="Comma 5 3 2 2" xfId="1325" xr:uid="{00000000-0005-0000-0000-0000E0020000}"/>
    <cellStyle name="Comma 5 3 3" xfId="637" xr:uid="{00000000-0005-0000-0000-0000E1020000}"/>
    <cellStyle name="Comma 5 3 3 2" xfId="1497" xr:uid="{00000000-0005-0000-0000-0000E2020000}"/>
    <cellStyle name="Comma 5 3 4" xfId="753" xr:uid="{00000000-0005-0000-0000-0000E3020000}"/>
    <cellStyle name="Comma 5 3 4 2" xfId="1571" xr:uid="{00000000-0005-0000-0000-0000E4020000}"/>
    <cellStyle name="Comma 5 3 5" xfId="303" xr:uid="{00000000-0005-0000-0000-0000E5020000}"/>
    <cellStyle name="Comma 5 3 6" xfId="966" xr:uid="{00000000-0005-0000-0000-0000E6020000}"/>
    <cellStyle name="Comma 5 3 7" xfId="1237" xr:uid="{00000000-0005-0000-0000-0000E7020000}"/>
    <cellStyle name="Comma 5 4" xfId="276" xr:uid="{00000000-0005-0000-0000-0000E8020000}"/>
    <cellStyle name="Comma 5 4 2" xfId="639" xr:uid="{00000000-0005-0000-0000-0000E9020000}"/>
    <cellStyle name="Comma 5 4 2 2" xfId="1499" xr:uid="{00000000-0005-0000-0000-0000EA020000}"/>
    <cellStyle name="Comma 5 4 3" xfId="754" xr:uid="{00000000-0005-0000-0000-0000EB020000}"/>
    <cellStyle name="Comma 5 4 3 2" xfId="1572" xr:uid="{00000000-0005-0000-0000-0000EC020000}"/>
    <cellStyle name="Comma 5 4 4" xfId="1213" xr:uid="{00000000-0005-0000-0000-0000ED020000}"/>
    <cellStyle name="Comma 5 5" xfId="237" xr:uid="{00000000-0005-0000-0000-0000EE020000}"/>
    <cellStyle name="Comma 5 5 2" xfId="378" xr:uid="{00000000-0005-0000-0000-0000EF020000}"/>
    <cellStyle name="Comma 5 5 2 2" xfId="1302" xr:uid="{00000000-0005-0000-0000-0000F0020000}"/>
    <cellStyle name="Comma 5 5 3" xfId="614" xr:uid="{00000000-0005-0000-0000-0000F1020000}"/>
    <cellStyle name="Comma 5 5 3 2" xfId="1474" xr:uid="{00000000-0005-0000-0000-0000F2020000}"/>
    <cellStyle name="Comma 5 5 4" xfId="731" xr:uid="{00000000-0005-0000-0000-0000F3020000}"/>
    <cellStyle name="Comma 5 5 4 2" xfId="1549" xr:uid="{00000000-0005-0000-0000-0000F4020000}"/>
    <cellStyle name="Comma 5 5 5" xfId="1179" xr:uid="{00000000-0005-0000-0000-0000F5020000}"/>
    <cellStyle name="Comma 5 6" xfId="435" xr:uid="{00000000-0005-0000-0000-0000F6020000}"/>
    <cellStyle name="Comma 5 6 2" xfId="1359" xr:uid="{00000000-0005-0000-0000-0000F7020000}"/>
    <cellStyle name="Comma 5 7" xfId="448" xr:uid="{00000000-0005-0000-0000-0000F8020000}"/>
    <cellStyle name="Comma 5 7 2" xfId="1370" xr:uid="{00000000-0005-0000-0000-0000F9020000}"/>
    <cellStyle name="Comma 5 8" xfId="575" xr:uid="{00000000-0005-0000-0000-0000FA020000}"/>
    <cellStyle name="Comma 5 8 2" xfId="1438" xr:uid="{00000000-0005-0000-0000-0000FB020000}"/>
    <cellStyle name="Comma 5 9" xfId="700" xr:uid="{00000000-0005-0000-0000-0000FC020000}"/>
    <cellStyle name="Comma 5 9 2" xfId="1518" xr:uid="{00000000-0005-0000-0000-0000FD020000}"/>
    <cellStyle name="Comma 6" xfId="21" xr:uid="{00000000-0005-0000-0000-0000FE020000}"/>
    <cellStyle name="Comma 6 10" xfId="577" xr:uid="{00000000-0005-0000-0000-0000FF020000}"/>
    <cellStyle name="Comma 6 10 2" xfId="1440" xr:uid="{00000000-0005-0000-0000-000000030000}"/>
    <cellStyle name="Comma 6 11" xfId="702" xr:uid="{00000000-0005-0000-0000-000001030000}"/>
    <cellStyle name="Comma 6 11 2" xfId="1520" xr:uid="{00000000-0005-0000-0000-000002030000}"/>
    <cellStyle name="Comma 6 12" xfId="240" xr:uid="{00000000-0005-0000-0000-000003030000}"/>
    <cellStyle name="Comma 6 13" xfId="967" xr:uid="{00000000-0005-0000-0000-000004030000}"/>
    <cellStyle name="Comma 6 14" xfId="1180" xr:uid="{00000000-0005-0000-0000-000005030000}"/>
    <cellStyle name="Comma 6 2" xfId="135" xr:uid="{00000000-0005-0000-0000-000006030000}"/>
    <cellStyle name="Comma 6 2 10" xfId="1207" xr:uid="{00000000-0005-0000-0000-000007030000}"/>
    <cellStyle name="Comma 6 2 2" xfId="259" xr:uid="{00000000-0005-0000-0000-000008030000}"/>
    <cellStyle name="Comma 6 2 2 2" xfId="287" xr:uid="{00000000-0005-0000-0000-000009030000}"/>
    <cellStyle name="Comma 6 2 2 2 2" xfId="1223" xr:uid="{00000000-0005-0000-0000-00000A030000}"/>
    <cellStyle name="Comma 6 2 2 3" xfId="388" xr:uid="{00000000-0005-0000-0000-00000B030000}"/>
    <cellStyle name="Comma 6 2 2 3 2" xfId="1312" xr:uid="{00000000-0005-0000-0000-00000C030000}"/>
    <cellStyle name="Comma 6 2 2 4" xfId="632" xr:uid="{00000000-0005-0000-0000-00000D030000}"/>
    <cellStyle name="Comma 6 2 2 4 2" xfId="1492" xr:uid="{00000000-0005-0000-0000-00000E030000}"/>
    <cellStyle name="Comma 6 2 2 5" xfId="749" xr:uid="{00000000-0005-0000-0000-00000F030000}"/>
    <cellStyle name="Comma 6 2 2 5 2" xfId="1567" xr:uid="{00000000-0005-0000-0000-000010030000}"/>
    <cellStyle name="Comma 6 2 2 6" xfId="1197" xr:uid="{00000000-0005-0000-0000-000011030000}"/>
    <cellStyle name="Comma 6 2 3" xfId="318" xr:uid="{00000000-0005-0000-0000-000012030000}"/>
    <cellStyle name="Comma 6 2 3 2" xfId="412" xr:uid="{00000000-0005-0000-0000-000013030000}"/>
    <cellStyle name="Comma 6 2 3 2 2" xfId="1336" xr:uid="{00000000-0005-0000-0000-000014030000}"/>
    <cellStyle name="Comma 6 2 3 3" xfId="1248" xr:uid="{00000000-0005-0000-0000-000015030000}"/>
    <cellStyle name="Comma 6 2 4" xfId="372" xr:uid="{00000000-0005-0000-0000-000016030000}"/>
    <cellStyle name="Comma 6 2 4 2" xfId="1296" xr:uid="{00000000-0005-0000-0000-000017030000}"/>
    <cellStyle name="Comma 6 2 5" xfId="464" xr:uid="{00000000-0005-0000-0000-000018030000}"/>
    <cellStyle name="Comma 6 2 5 2" xfId="1383" xr:uid="{00000000-0005-0000-0000-000019030000}"/>
    <cellStyle name="Comma 6 2 6" xfId="600" xr:uid="{00000000-0005-0000-0000-00001A030000}"/>
    <cellStyle name="Comma 6 2 6 2" xfId="1460" xr:uid="{00000000-0005-0000-0000-00001B030000}"/>
    <cellStyle name="Comma 6 2 7" xfId="718" xr:uid="{00000000-0005-0000-0000-00001C030000}"/>
    <cellStyle name="Comma 6 2 7 2" xfId="1536" xr:uid="{00000000-0005-0000-0000-00001D030000}"/>
    <cellStyle name="Comma 6 2 8" xfId="269" xr:uid="{00000000-0005-0000-0000-00001E030000}"/>
    <cellStyle name="Comma 6 2 9" xfId="968" xr:uid="{00000000-0005-0000-0000-00001F030000}"/>
    <cellStyle name="Comma 6 3" xfId="298" xr:uid="{00000000-0005-0000-0000-000020030000}"/>
    <cellStyle name="Comma 6 3 2" xfId="397" xr:uid="{00000000-0005-0000-0000-000021030000}"/>
    <cellStyle name="Comma 6 3 2 2" xfId="1321" xr:uid="{00000000-0005-0000-0000-000022030000}"/>
    <cellStyle name="Comma 6 3 3" xfId="502" xr:uid="{00000000-0005-0000-0000-000023030000}"/>
    <cellStyle name="Comma 6 3 3 2" xfId="1415" xr:uid="{00000000-0005-0000-0000-000024030000}"/>
    <cellStyle name="Comma 6 3 4" xfId="616" xr:uid="{00000000-0005-0000-0000-000025030000}"/>
    <cellStyle name="Comma 6 3 4 2" xfId="1476" xr:uid="{00000000-0005-0000-0000-000026030000}"/>
    <cellStyle name="Comma 6 3 5" xfId="733" xr:uid="{00000000-0005-0000-0000-000027030000}"/>
    <cellStyle name="Comma 6 3 5 2" xfId="1551" xr:uid="{00000000-0005-0000-0000-000028030000}"/>
    <cellStyle name="Comma 6 3 6" xfId="969" xr:uid="{00000000-0005-0000-0000-000029030000}"/>
    <cellStyle name="Comma 6 3 7" xfId="1233" xr:uid="{00000000-0005-0000-0000-00002A030000}"/>
    <cellStyle name="Comma 6 4" xfId="307" xr:uid="{00000000-0005-0000-0000-00002B030000}"/>
    <cellStyle name="Comma 6 4 2" xfId="403" xr:uid="{00000000-0005-0000-0000-00002C030000}"/>
    <cellStyle name="Comma 6 4 2 2" xfId="1327" xr:uid="{00000000-0005-0000-0000-00002D030000}"/>
    <cellStyle name="Comma 6 4 3" xfId="1239" xr:uid="{00000000-0005-0000-0000-00002E030000}"/>
    <cellStyle name="Comma 6 5" xfId="278" xr:uid="{00000000-0005-0000-0000-00002F030000}"/>
    <cellStyle name="Comma 6 5 2" xfId="1214" xr:uid="{00000000-0005-0000-0000-000030030000}"/>
    <cellStyle name="Comma 6 6" xfId="352" xr:uid="{00000000-0005-0000-0000-000031030000}"/>
    <cellStyle name="Comma 6 6 2" xfId="1278" xr:uid="{00000000-0005-0000-0000-000032030000}"/>
    <cellStyle name="Comma 6 7" xfId="358" xr:uid="{00000000-0005-0000-0000-000033030000}"/>
    <cellStyle name="Comma 6 7 2" xfId="1282" xr:uid="{00000000-0005-0000-0000-000034030000}"/>
    <cellStyle name="Comma 6 8" xfId="380" xr:uid="{00000000-0005-0000-0000-000035030000}"/>
    <cellStyle name="Comma 6 8 2" xfId="1304" xr:uid="{00000000-0005-0000-0000-000036030000}"/>
    <cellStyle name="Comma 6 9" xfId="453" xr:uid="{00000000-0005-0000-0000-000037030000}"/>
    <cellStyle name="Comma 6 9 2" xfId="1374" xr:uid="{00000000-0005-0000-0000-000038030000}"/>
    <cellStyle name="Comma 7" xfId="147" xr:uid="{00000000-0005-0000-0000-000039030000}"/>
    <cellStyle name="Comma 7 10" xfId="970" xr:uid="{00000000-0005-0000-0000-00003A030000}"/>
    <cellStyle name="Comma 7 11" xfId="1190" xr:uid="{00000000-0005-0000-0000-00003B030000}"/>
    <cellStyle name="Comma 7 2" xfId="262" xr:uid="{00000000-0005-0000-0000-00003C030000}"/>
    <cellStyle name="Comma 7 2 2" xfId="311" xr:uid="{00000000-0005-0000-0000-00003D030000}"/>
    <cellStyle name="Comma 7 2 2 2" xfId="406" xr:uid="{00000000-0005-0000-0000-00003E030000}"/>
    <cellStyle name="Comma 7 2 2 2 2" xfId="1330" xr:uid="{00000000-0005-0000-0000-00003F030000}"/>
    <cellStyle name="Comma 7 2 2 3" xfId="635" xr:uid="{00000000-0005-0000-0000-000040030000}"/>
    <cellStyle name="Comma 7 2 2 3 2" xfId="1495" xr:uid="{00000000-0005-0000-0000-000041030000}"/>
    <cellStyle name="Comma 7 2 2 4" xfId="752" xr:uid="{00000000-0005-0000-0000-000042030000}"/>
    <cellStyle name="Comma 7 2 2 4 2" xfId="1570" xr:uid="{00000000-0005-0000-0000-000043030000}"/>
    <cellStyle name="Comma 7 2 2 5" xfId="1242" xr:uid="{00000000-0005-0000-0000-000044030000}"/>
    <cellStyle name="Comma 7 2 3" xfId="296" xr:uid="{00000000-0005-0000-0000-000045030000}"/>
    <cellStyle name="Comma 7 2 3 2" xfId="1231" xr:uid="{00000000-0005-0000-0000-000046030000}"/>
    <cellStyle name="Comma 7 2 4" xfId="395" xr:uid="{00000000-0005-0000-0000-000047030000}"/>
    <cellStyle name="Comma 7 2 4 2" xfId="1319" xr:uid="{00000000-0005-0000-0000-000048030000}"/>
    <cellStyle name="Comma 7 2 5" xfId="509" xr:uid="{00000000-0005-0000-0000-000049030000}"/>
    <cellStyle name="Comma 7 2 5 2" xfId="1422" xr:uid="{00000000-0005-0000-0000-00004A030000}"/>
    <cellStyle name="Comma 7 2 6" xfId="604" xr:uid="{00000000-0005-0000-0000-00004B030000}"/>
    <cellStyle name="Comma 7 2 6 2" xfId="1464" xr:uid="{00000000-0005-0000-0000-00004C030000}"/>
    <cellStyle name="Comma 7 2 7" xfId="721" xr:uid="{00000000-0005-0000-0000-00004D030000}"/>
    <cellStyle name="Comma 7 2 7 2" xfId="1539" xr:uid="{00000000-0005-0000-0000-00004E030000}"/>
    <cellStyle name="Comma 7 2 8" xfId="971" xr:uid="{00000000-0005-0000-0000-00004F030000}"/>
    <cellStyle name="Comma 7 2 9" xfId="1200" xr:uid="{00000000-0005-0000-0000-000050030000}"/>
    <cellStyle name="Comma 7 3" xfId="309" xr:uid="{00000000-0005-0000-0000-000051030000}"/>
    <cellStyle name="Comma 7 3 2" xfId="405" xr:uid="{00000000-0005-0000-0000-000052030000}"/>
    <cellStyle name="Comma 7 3 2 2" xfId="1329" xr:uid="{00000000-0005-0000-0000-000053030000}"/>
    <cellStyle name="Comma 7 3 3" xfId="619" xr:uid="{00000000-0005-0000-0000-000054030000}"/>
    <cellStyle name="Comma 7 3 3 2" xfId="1479" xr:uid="{00000000-0005-0000-0000-000055030000}"/>
    <cellStyle name="Comma 7 3 4" xfId="736" xr:uid="{00000000-0005-0000-0000-000056030000}"/>
    <cellStyle name="Comma 7 3 4 2" xfId="1554" xr:uid="{00000000-0005-0000-0000-000057030000}"/>
    <cellStyle name="Comma 7 3 5" xfId="1241" xr:uid="{00000000-0005-0000-0000-000058030000}"/>
    <cellStyle name="Comma 7 4" xfId="282" xr:uid="{00000000-0005-0000-0000-000059030000}"/>
    <cellStyle name="Comma 7 4 2" xfId="1218" xr:uid="{00000000-0005-0000-0000-00005A030000}"/>
    <cellStyle name="Comma 7 5" xfId="384" xr:uid="{00000000-0005-0000-0000-00005B030000}"/>
    <cellStyle name="Comma 7 5 2" xfId="1308" xr:uid="{00000000-0005-0000-0000-00005C030000}"/>
    <cellStyle name="Comma 7 6" xfId="455" xr:uid="{00000000-0005-0000-0000-00005D030000}"/>
    <cellStyle name="Comma 7 6 2" xfId="1376" xr:uid="{00000000-0005-0000-0000-00005E030000}"/>
    <cellStyle name="Comma 7 7" xfId="582" xr:uid="{00000000-0005-0000-0000-00005F030000}"/>
    <cellStyle name="Comma 7 7 2" xfId="1443" xr:uid="{00000000-0005-0000-0000-000060030000}"/>
    <cellStyle name="Comma 7 8" xfId="705" xr:uid="{00000000-0005-0000-0000-000061030000}"/>
    <cellStyle name="Comma 7 8 2" xfId="1523" xr:uid="{00000000-0005-0000-0000-000062030000}"/>
    <cellStyle name="Comma 7 9" xfId="251" xr:uid="{00000000-0005-0000-0000-000063030000}"/>
    <cellStyle name="Comma 8" xfId="154" xr:uid="{00000000-0005-0000-0000-000064030000}"/>
    <cellStyle name="Comma 8 10" xfId="1194" xr:uid="{00000000-0005-0000-0000-000065030000}"/>
    <cellStyle name="Comma 8 2" xfId="314" xr:uid="{00000000-0005-0000-0000-000066030000}"/>
    <cellStyle name="Comma 8 2 2" xfId="409" xr:uid="{00000000-0005-0000-0000-000067030000}"/>
    <cellStyle name="Comma 8 2 2 2" xfId="624" xr:uid="{00000000-0005-0000-0000-000068030000}"/>
    <cellStyle name="Comma 8 2 2 2 2" xfId="1484" xr:uid="{00000000-0005-0000-0000-000069030000}"/>
    <cellStyle name="Comma 8 2 2 3" xfId="741" xr:uid="{00000000-0005-0000-0000-00006A030000}"/>
    <cellStyle name="Comma 8 2 2 3 2" xfId="1559" xr:uid="{00000000-0005-0000-0000-00006B030000}"/>
    <cellStyle name="Comma 8 2 2 4" xfId="1333" xr:uid="{00000000-0005-0000-0000-00006C030000}"/>
    <cellStyle name="Comma 8 2 3" xfId="590" xr:uid="{00000000-0005-0000-0000-00006D030000}"/>
    <cellStyle name="Comma 8 2 3 2" xfId="1450" xr:uid="{00000000-0005-0000-0000-00006E030000}"/>
    <cellStyle name="Comma 8 2 4" xfId="710" xr:uid="{00000000-0005-0000-0000-00006F030000}"/>
    <cellStyle name="Comma 8 2 4 2" xfId="1528" xr:uid="{00000000-0005-0000-0000-000070030000}"/>
    <cellStyle name="Comma 8 2 5" xfId="1245" xr:uid="{00000000-0005-0000-0000-000071030000}"/>
    <cellStyle name="Comma 8 3" xfId="290" xr:uid="{00000000-0005-0000-0000-000072030000}"/>
    <cellStyle name="Comma 8 3 2" xfId="608" xr:uid="{00000000-0005-0000-0000-000073030000}"/>
    <cellStyle name="Comma 8 3 2 2" xfId="1468" xr:uid="{00000000-0005-0000-0000-000074030000}"/>
    <cellStyle name="Comma 8 3 3" xfId="725" xr:uid="{00000000-0005-0000-0000-000075030000}"/>
    <cellStyle name="Comma 8 3 3 2" xfId="1543" xr:uid="{00000000-0005-0000-0000-000076030000}"/>
    <cellStyle name="Comma 8 3 4" xfId="1226" xr:uid="{00000000-0005-0000-0000-000077030000}"/>
    <cellStyle name="Comma 8 4" xfId="390" xr:uid="{00000000-0005-0000-0000-000078030000}"/>
    <cellStyle name="Comma 8 4 2" xfId="1314" xr:uid="{00000000-0005-0000-0000-000079030000}"/>
    <cellStyle name="Comma 8 5" xfId="461" xr:uid="{00000000-0005-0000-0000-00007A030000}"/>
    <cellStyle name="Comma 8 5 2" xfId="1380" xr:uid="{00000000-0005-0000-0000-00007B030000}"/>
    <cellStyle name="Comma 8 6" xfId="559" xr:uid="{00000000-0005-0000-0000-00007C030000}"/>
    <cellStyle name="Comma 8 6 2" xfId="1430" xr:uid="{00000000-0005-0000-0000-00007D030000}"/>
    <cellStyle name="Comma 8 7" xfId="694" xr:uid="{00000000-0005-0000-0000-00007E030000}"/>
    <cellStyle name="Comma 8 7 2" xfId="1512" xr:uid="{00000000-0005-0000-0000-00007F030000}"/>
    <cellStyle name="Comma 8 8" xfId="256" xr:uid="{00000000-0005-0000-0000-000080030000}"/>
    <cellStyle name="Comma 8 9" xfId="972" xr:uid="{00000000-0005-0000-0000-000081030000}"/>
    <cellStyle name="Comma 89" xfId="482" xr:uid="{00000000-0005-0000-0000-000082030000}"/>
    <cellStyle name="Comma 89 2" xfId="1397" xr:uid="{00000000-0005-0000-0000-000083030000}"/>
    <cellStyle name="Comma 9" xfId="139" xr:uid="{00000000-0005-0000-0000-000084030000}"/>
    <cellStyle name="Comma 9 2" xfId="393" xr:uid="{00000000-0005-0000-0000-000085030000}"/>
    <cellStyle name="Comma 9 2 2" xfId="620" xr:uid="{00000000-0005-0000-0000-000086030000}"/>
    <cellStyle name="Comma 9 2 2 2" xfId="1480" xr:uid="{00000000-0005-0000-0000-000087030000}"/>
    <cellStyle name="Comma 9 2 3" xfId="737" xr:uid="{00000000-0005-0000-0000-000088030000}"/>
    <cellStyle name="Comma 9 2 3 2" xfId="1555" xr:uid="{00000000-0005-0000-0000-000089030000}"/>
    <cellStyle name="Comma 9 2 4" xfId="974" xr:uid="{00000000-0005-0000-0000-00008A030000}"/>
    <cellStyle name="Comma 9 2 5" xfId="1317" xr:uid="{00000000-0005-0000-0000-00008B030000}"/>
    <cellStyle name="Comma 9 3" xfId="466" xr:uid="{00000000-0005-0000-0000-00008C030000}"/>
    <cellStyle name="Comma 9 3 2" xfId="975" xr:uid="{00000000-0005-0000-0000-00008D030000}"/>
    <cellStyle name="Comma 9 3 3" xfId="1385" xr:uid="{00000000-0005-0000-0000-00008E030000}"/>
    <cellStyle name="Comma 9 4" xfId="584" xr:uid="{00000000-0005-0000-0000-00008F030000}"/>
    <cellStyle name="Comma 9 4 2" xfId="1444" xr:uid="{00000000-0005-0000-0000-000090030000}"/>
    <cellStyle name="Comma 9 5" xfId="706" xr:uid="{00000000-0005-0000-0000-000091030000}"/>
    <cellStyle name="Comma 9 5 2" xfId="1524" xr:uid="{00000000-0005-0000-0000-000092030000}"/>
    <cellStyle name="Comma 9 6" xfId="294" xr:uid="{00000000-0005-0000-0000-000093030000}"/>
    <cellStyle name="Comma 9 7" xfId="973" xr:uid="{00000000-0005-0000-0000-000094030000}"/>
    <cellStyle name="Comma 9 8" xfId="1229" xr:uid="{00000000-0005-0000-0000-000095030000}"/>
    <cellStyle name="Comma 97" xfId="645" xr:uid="{00000000-0005-0000-0000-000096030000}"/>
    <cellStyle name="Comma 97 2" xfId="756" xr:uid="{00000000-0005-0000-0000-000097030000}"/>
    <cellStyle name="Comma 97 2 2" xfId="1574" xr:uid="{00000000-0005-0000-0000-000098030000}"/>
    <cellStyle name="Comma 97 3" xfId="1501" xr:uid="{00000000-0005-0000-0000-000099030000}"/>
    <cellStyle name="Comma 98" xfId="316" xr:uid="{00000000-0005-0000-0000-00009A030000}"/>
    <cellStyle name="Comma 98 2" xfId="411" xr:uid="{00000000-0005-0000-0000-00009B030000}"/>
    <cellStyle name="Comma 98 2 2" xfId="1335" xr:uid="{00000000-0005-0000-0000-00009C030000}"/>
    <cellStyle name="Comma 98 3" xfId="1247" xr:uid="{00000000-0005-0000-0000-00009D030000}"/>
    <cellStyle name="comma zerodec" xfId="22" xr:uid="{00000000-0005-0000-0000-00009E030000}"/>
    <cellStyle name="Copied" xfId="23" xr:uid="{00000000-0005-0000-0000-00009F030000}"/>
    <cellStyle name="Currency (0.00)" xfId="24" xr:uid="{00000000-0005-0000-0000-0000A0030000}"/>
    <cellStyle name="Currency [00]" xfId="25" xr:uid="{00000000-0005-0000-0000-0000A1030000}"/>
    <cellStyle name="Currency 2" xfId="218" xr:uid="{00000000-0005-0000-0000-0000A2030000}"/>
    <cellStyle name="Currency 2 2" xfId="976" xr:uid="{00000000-0005-0000-0000-0000A3030000}"/>
    <cellStyle name="Currency1" xfId="26" xr:uid="{00000000-0005-0000-0000-0000A4030000}"/>
    <cellStyle name="Currency1 2" xfId="977" xr:uid="{00000000-0005-0000-0000-0000A5030000}"/>
    <cellStyle name="Date Short" xfId="27" xr:uid="{00000000-0005-0000-0000-0000A6030000}"/>
    <cellStyle name="DELTA" xfId="28" xr:uid="{00000000-0005-0000-0000-0000A7030000}"/>
    <cellStyle name="Dezimal [0]_Compiling Utility Macros" xfId="29" xr:uid="{00000000-0005-0000-0000-0000A8030000}"/>
    <cellStyle name="Dezimal_Compiling Utility Macros" xfId="30" xr:uid="{00000000-0005-0000-0000-0000A9030000}"/>
    <cellStyle name="Dollar (zero dec)" xfId="31" xr:uid="{00000000-0005-0000-0000-0000AA030000}"/>
    <cellStyle name="Dollar (zero dec) 2" xfId="978" xr:uid="{00000000-0005-0000-0000-0000AB030000}"/>
    <cellStyle name="earc_x0015_l_Interᕃ" xfId="979" xr:uid="{00000000-0005-0000-0000-0000AC030000}"/>
    <cellStyle name="Enter Currency (0)" xfId="33" xr:uid="{00000000-0005-0000-0000-0000AD030000}"/>
    <cellStyle name="Enter Currency (2)" xfId="34" xr:uid="{00000000-0005-0000-0000-0000AE030000}"/>
    <cellStyle name="Enter Units (0)" xfId="35" xr:uid="{00000000-0005-0000-0000-0000AF030000}"/>
    <cellStyle name="Enter Units (1)" xfId="36" xr:uid="{00000000-0005-0000-0000-0000B0030000}"/>
    <cellStyle name="Enter Units (2)" xfId="37" xr:uid="{00000000-0005-0000-0000-0000B1030000}"/>
    <cellStyle name="Entered" xfId="38" xr:uid="{00000000-0005-0000-0000-0000B2030000}"/>
    <cellStyle name="Entry" xfId="39" xr:uid="{00000000-0005-0000-0000-0000B3030000}"/>
    <cellStyle name="Euro" xfId="40" xr:uid="{00000000-0005-0000-0000-0000B4030000}"/>
    <cellStyle name="Euro 2" xfId="980" xr:uid="{00000000-0005-0000-0000-0000B5030000}"/>
    <cellStyle name="Explanatory Text" xfId="172" builtinId="53" customBuiltin="1"/>
    <cellStyle name="Explanatory Text 2" xfId="528" xr:uid="{00000000-0005-0000-0000-0000B7030000}"/>
    <cellStyle name="Explanatory Text 2 2" xfId="981" xr:uid="{00000000-0005-0000-0000-0000B8030000}"/>
    <cellStyle name="Explanatory Text 3" xfId="670" xr:uid="{00000000-0005-0000-0000-0000B9030000}"/>
    <cellStyle name="Explanatory Text 3 2" xfId="982" xr:uid="{00000000-0005-0000-0000-0000BA030000}"/>
    <cellStyle name="Explanatory Text 4" xfId="983" xr:uid="{00000000-0005-0000-0000-0000BB030000}"/>
    <cellStyle name="Followed Hyperlink 2" xfId="225" xr:uid="{00000000-0005-0000-0000-0000BC030000}"/>
    <cellStyle name="Followed Hyperlink 2 2" xfId="443" xr:uid="{00000000-0005-0000-0000-0000BD030000}"/>
    <cellStyle name="Followed Hyperlink 3" xfId="563" xr:uid="{00000000-0005-0000-0000-0000BE030000}"/>
    <cellStyle name="Followed Hyperlink 4" xfId="641" xr:uid="{00000000-0005-0000-0000-0000BF030000}"/>
    <cellStyle name="Good" xfId="163" builtinId="26" customBuiltin="1"/>
    <cellStyle name="Good 2" xfId="518" xr:uid="{00000000-0005-0000-0000-0000C1030000}"/>
    <cellStyle name="Good 2 2" xfId="984" xr:uid="{00000000-0005-0000-0000-0000C2030000}"/>
    <cellStyle name="Good 3" xfId="680" xr:uid="{00000000-0005-0000-0000-0000C3030000}"/>
    <cellStyle name="Good 3 2" xfId="985" xr:uid="{00000000-0005-0000-0000-0000C4030000}"/>
    <cellStyle name="Good 4" xfId="986" xr:uid="{00000000-0005-0000-0000-0000C5030000}"/>
    <cellStyle name="Grey" xfId="43" xr:uid="{00000000-0005-0000-0000-0000C6030000}"/>
    <cellStyle name="Header1" xfId="44" xr:uid="{00000000-0005-0000-0000-0000C7030000}"/>
    <cellStyle name="Header2" xfId="45" xr:uid="{00000000-0005-0000-0000-0000C8030000}"/>
    <cellStyle name="Heading 1" xfId="159" builtinId="16" customBuiltin="1"/>
    <cellStyle name="Heading 1 2" xfId="514" xr:uid="{00000000-0005-0000-0000-0000CA030000}"/>
    <cellStyle name="Heading 1 2 2" xfId="987" xr:uid="{00000000-0005-0000-0000-0000CB030000}"/>
    <cellStyle name="Heading 1 3" xfId="660" xr:uid="{00000000-0005-0000-0000-0000CC030000}"/>
    <cellStyle name="Heading 1 3 2" xfId="988" xr:uid="{00000000-0005-0000-0000-0000CD030000}"/>
    <cellStyle name="Heading 1 4" xfId="989" xr:uid="{00000000-0005-0000-0000-0000CE030000}"/>
    <cellStyle name="Heading 2" xfId="160" builtinId="17" customBuiltin="1"/>
    <cellStyle name="Heading 2 2" xfId="515" xr:uid="{00000000-0005-0000-0000-0000D0030000}"/>
    <cellStyle name="Heading 2 2 2" xfId="990" xr:uid="{00000000-0005-0000-0000-0000D1030000}"/>
    <cellStyle name="Heading 2 3" xfId="648" xr:uid="{00000000-0005-0000-0000-0000D2030000}"/>
    <cellStyle name="Heading 2 3 2" xfId="991" xr:uid="{00000000-0005-0000-0000-0000D3030000}"/>
    <cellStyle name="Heading 2 4" xfId="992" xr:uid="{00000000-0005-0000-0000-0000D4030000}"/>
    <cellStyle name="Heading 3" xfId="161" builtinId="18" customBuiltin="1"/>
    <cellStyle name="Heading 3 2" xfId="516" xr:uid="{00000000-0005-0000-0000-0000D6030000}"/>
    <cellStyle name="Heading 3 2 2" xfId="993" xr:uid="{00000000-0005-0000-0000-0000D7030000}"/>
    <cellStyle name="Heading 3 3" xfId="682" xr:uid="{00000000-0005-0000-0000-0000D8030000}"/>
    <cellStyle name="Heading 3 3 2" xfId="994" xr:uid="{00000000-0005-0000-0000-0000D9030000}"/>
    <cellStyle name="Heading 3 4" xfId="995" xr:uid="{00000000-0005-0000-0000-0000DA030000}"/>
    <cellStyle name="Heading 4" xfId="162" builtinId="19" customBuiltin="1"/>
    <cellStyle name="Heading 4 2" xfId="517" xr:uid="{00000000-0005-0000-0000-0000DC030000}"/>
    <cellStyle name="Heading 4 2 2" xfId="996" xr:uid="{00000000-0005-0000-0000-0000DD030000}"/>
    <cellStyle name="Heading 4 3" xfId="681" xr:uid="{00000000-0005-0000-0000-0000DE030000}"/>
    <cellStyle name="Heading 4 3 2" xfId="997" xr:uid="{00000000-0005-0000-0000-0000DF030000}"/>
    <cellStyle name="Heading 4 4" xfId="998" xr:uid="{00000000-0005-0000-0000-0000E0030000}"/>
    <cellStyle name="Hyperlink 17" xfId="567" xr:uid="{00000000-0005-0000-0000-0000E1030000}"/>
    <cellStyle name="Hyperlink 2" xfId="226" xr:uid="{00000000-0005-0000-0000-0000E2030000}"/>
    <cellStyle name="Hyperlink 2 2" xfId="565" xr:uid="{00000000-0005-0000-0000-0000E3030000}"/>
    <cellStyle name="Hyperlink 2 2 2" xfId="579" xr:uid="{00000000-0005-0000-0000-0000E4030000}"/>
    <cellStyle name="Hyperlink 2 3" xfId="642" xr:uid="{00000000-0005-0000-0000-0000E5030000}"/>
    <cellStyle name="Hyperlink 2 4" xfId="999" xr:uid="{00000000-0005-0000-0000-0000E6030000}"/>
    <cellStyle name="Hyperlink 3" xfId="253" xr:uid="{00000000-0005-0000-0000-0000E7030000}"/>
    <cellStyle name="Hyperlink 3 2" xfId="580" xr:uid="{00000000-0005-0000-0000-0000E8030000}"/>
    <cellStyle name="Hyperlink 3 3" xfId="557" xr:uid="{00000000-0005-0000-0000-0000E9030000}"/>
    <cellStyle name="Hyperlink 4" xfId="224" xr:uid="{00000000-0005-0000-0000-0000EA030000}"/>
    <cellStyle name="Hyperlink 4 2" xfId="442" xr:uid="{00000000-0005-0000-0000-0000EB030000}"/>
    <cellStyle name="Hyperlink 5" xfId="564" xr:uid="{00000000-0005-0000-0000-0000EC030000}"/>
    <cellStyle name="Hyperlink 6" xfId="583" xr:uid="{00000000-0005-0000-0000-0000ED030000}"/>
    <cellStyle name="Hyperlink 7" xfId="640" xr:uid="{00000000-0005-0000-0000-0000EE030000}"/>
    <cellStyle name="Input" xfId="166" builtinId="20" customBuiltin="1"/>
    <cellStyle name="Input [yellow]" xfId="46" xr:uid="{00000000-0005-0000-0000-0000F0030000}"/>
    <cellStyle name="Input 2" xfId="521" xr:uid="{00000000-0005-0000-0000-0000F1030000}"/>
    <cellStyle name="Input 2 2" xfId="1000" xr:uid="{00000000-0005-0000-0000-0000F2030000}"/>
    <cellStyle name="Input 3" xfId="659" xr:uid="{00000000-0005-0000-0000-0000F3030000}"/>
    <cellStyle name="Input 3 2" xfId="1001" xr:uid="{00000000-0005-0000-0000-0000F4030000}"/>
    <cellStyle name="Input 4" xfId="1002" xr:uid="{00000000-0005-0000-0000-0000F5030000}"/>
    <cellStyle name="Input 5" xfId="1003" xr:uid="{00000000-0005-0000-0000-0000F6030000}"/>
    <cellStyle name="Input 6" xfId="1004" xr:uid="{00000000-0005-0000-0000-0000F7030000}"/>
    <cellStyle name="Input 7" xfId="1005" xr:uid="{00000000-0005-0000-0000-0000F8030000}"/>
    <cellStyle name="lines" xfId="47" xr:uid="{00000000-0005-0000-0000-0000F9030000}"/>
    <cellStyle name="Link Currency (0)" xfId="48" xr:uid="{00000000-0005-0000-0000-0000FA030000}"/>
    <cellStyle name="Link Currency (2)" xfId="49" xr:uid="{00000000-0005-0000-0000-0000FB030000}"/>
    <cellStyle name="Link Units (0)" xfId="50" xr:uid="{00000000-0005-0000-0000-0000FC030000}"/>
    <cellStyle name="Link Units (1)" xfId="51" xr:uid="{00000000-0005-0000-0000-0000FD030000}"/>
    <cellStyle name="Link Units (2)" xfId="52" xr:uid="{00000000-0005-0000-0000-0000FE030000}"/>
    <cellStyle name="Linked Cell" xfId="169" builtinId="24" customBuiltin="1"/>
    <cellStyle name="Linked Cell 2" xfId="524" xr:uid="{00000000-0005-0000-0000-000000040000}"/>
    <cellStyle name="Linked Cell 2 2" xfId="1006" xr:uid="{00000000-0005-0000-0000-000001040000}"/>
    <cellStyle name="Linked Cell 3" xfId="673" xr:uid="{00000000-0005-0000-0000-000002040000}"/>
    <cellStyle name="Linked Cell 3 2" xfId="1007" xr:uid="{00000000-0005-0000-0000-000003040000}"/>
    <cellStyle name="Linked Cell 4" xfId="1008" xr:uid="{00000000-0005-0000-0000-000004040000}"/>
    <cellStyle name="MainData" xfId="1009" xr:uid="{00000000-0005-0000-0000-000005040000}"/>
    <cellStyle name="MajorTotal" xfId="1010" xr:uid="{00000000-0005-0000-0000-000006040000}"/>
    <cellStyle name="Miglia - Stile1" xfId="53" xr:uid="{00000000-0005-0000-0000-000007040000}"/>
    <cellStyle name="Miglia - Stile2" xfId="54" xr:uid="{00000000-0005-0000-0000-000008040000}"/>
    <cellStyle name="Miglia - Stile3" xfId="55" xr:uid="{00000000-0005-0000-0000-000009040000}"/>
    <cellStyle name="Miglia - Stile4" xfId="56" xr:uid="{00000000-0005-0000-0000-00000A040000}"/>
    <cellStyle name="Miglia - Stile5" xfId="57" xr:uid="{00000000-0005-0000-0000-00000B040000}"/>
    <cellStyle name="Milliers [0]_AR1194" xfId="58" xr:uid="{00000000-0005-0000-0000-00000C040000}"/>
    <cellStyle name="Milliers_annexe7b_EN_final" xfId="1011" xr:uid="{00000000-0005-0000-0000-00000D040000}"/>
    <cellStyle name="Monétaire [0]_AR1194" xfId="59" xr:uid="{00000000-0005-0000-0000-00000E040000}"/>
    <cellStyle name="Monétaire_AR1194" xfId="60" xr:uid="{00000000-0005-0000-0000-00000F040000}"/>
    <cellStyle name="Neutral" xfId="165" builtinId="28" customBuiltin="1"/>
    <cellStyle name="Neutral 2" xfId="338" xr:uid="{00000000-0005-0000-0000-000011040000}"/>
    <cellStyle name="Neutral 2 2" xfId="1012" xr:uid="{00000000-0005-0000-0000-000012040000}"/>
    <cellStyle name="Neutral 3" xfId="520" xr:uid="{00000000-0005-0000-0000-000013040000}"/>
    <cellStyle name="Neutral 3 2" xfId="1013" xr:uid="{00000000-0005-0000-0000-000014040000}"/>
    <cellStyle name="Neutral 4" xfId="668" xr:uid="{00000000-0005-0000-0000-000015040000}"/>
    <cellStyle name="Neutral 4 2" xfId="1014" xr:uid="{00000000-0005-0000-0000-000016040000}"/>
    <cellStyle name="no dec" xfId="61" xr:uid="{00000000-0005-0000-0000-000017040000}"/>
    <cellStyle name="norma" xfId="1015" xr:uid="{00000000-0005-0000-0000-000018040000}"/>
    <cellStyle name="Normal" xfId="0" builtinId="0"/>
    <cellStyle name="Normal - Stile6" xfId="62" xr:uid="{00000000-0005-0000-0000-00001A040000}"/>
    <cellStyle name="Normal - Stile7" xfId="63" xr:uid="{00000000-0005-0000-0000-00001B040000}"/>
    <cellStyle name="Normal - Stile8" xfId="64" xr:uid="{00000000-0005-0000-0000-00001C040000}"/>
    <cellStyle name="Normal - Style1" xfId="65" xr:uid="{00000000-0005-0000-0000-00001D040000}"/>
    <cellStyle name="Normal - Style1 2" xfId="1016" xr:uid="{00000000-0005-0000-0000-00001E040000}"/>
    <cellStyle name="Normal 10" xfId="145" xr:uid="{00000000-0005-0000-0000-00001F040000}"/>
    <cellStyle name="Normal 10 2" xfId="248" xr:uid="{00000000-0005-0000-0000-000020040000}"/>
    <cellStyle name="Normal 10 2 2" xfId="261" xr:uid="{00000000-0005-0000-0000-000021040000}"/>
    <cellStyle name="Normal 10 2 2 2" xfId="1199" xr:uid="{00000000-0005-0000-0000-000022040000}"/>
    <cellStyle name="Normal 10 2 3" xfId="310" xr:uid="{00000000-0005-0000-0000-000023040000}"/>
    <cellStyle name="Normal 10 2 4" xfId="510" xr:uid="{00000000-0005-0000-0000-000024040000}"/>
    <cellStyle name="Normal 10 2 4 2" xfId="1423" xr:uid="{00000000-0005-0000-0000-000025040000}"/>
    <cellStyle name="Normal 10 2 5" xfId="1017" xr:uid="{00000000-0005-0000-0000-000026040000}"/>
    <cellStyle name="Normal 10 2 6" xfId="1187" xr:uid="{00000000-0005-0000-0000-000027040000}"/>
    <cellStyle name="Normal 10 3" xfId="308" xr:uid="{00000000-0005-0000-0000-000028040000}"/>
    <cellStyle name="Normal 10 3 2" xfId="404" xr:uid="{00000000-0005-0000-0000-000029040000}"/>
    <cellStyle name="Normal 10 3 2 2" xfId="644" xr:uid="{00000000-0005-0000-0000-00002A040000}"/>
    <cellStyle name="Normal 10 3 2 3" xfId="1328" xr:uid="{00000000-0005-0000-0000-00002B040000}"/>
    <cellStyle name="Normal 10 3 3" xfId="1018" xr:uid="{00000000-0005-0000-0000-00002C040000}"/>
    <cellStyle name="Normal 10 3 4" xfId="1240" xr:uid="{00000000-0005-0000-0000-00002D040000}"/>
    <cellStyle name="Normal 10 4" xfId="281" xr:uid="{00000000-0005-0000-0000-00002E040000}"/>
    <cellStyle name="Normal 10 4 2" xfId="1217" xr:uid="{00000000-0005-0000-0000-00002F040000}"/>
    <cellStyle name="Normal 10 5" xfId="383" xr:uid="{00000000-0005-0000-0000-000030040000}"/>
    <cellStyle name="Normal 10 5 2" xfId="1307" xr:uid="{00000000-0005-0000-0000-000031040000}"/>
    <cellStyle name="Normal 10 6" xfId="452" xr:uid="{00000000-0005-0000-0000-000032040000}"/>
    <cellStyle name="Normal 10 6 2" xfId="1373" xr:uid="{00000000-0005-0000-0000-000033040000}"/>
    <cellStyle name="Normal 10 7" xfId="239" xr:uid="{00000000-0005-0000-0000-000034040000}"/>
    <cellStyle name="Normal 11" xfId="152" xr:uid="{00000000-0005-0000-0000-000035040000}"/>
    <cellStyle name="Normal 11 2" xfId="321" xr:uid="{00000000-0005-0000-0000-000036040000}"/>
    <cellStyle name="Normal 11 2 2" xfId="415" xr:uid="{00000000-0005-0000-0000-000037040000}"/>
    <cellStyle name="Normal 11 2 2 2" xfId="1339" xr:uid="{00000000-0005-0000-0000-000038040000}"/>
    <cellStyle name="Normal 11 2 3" xfId="508" xr:uid="{00000000-0005-0000-0000-000039040000}"/>
    <cellStyle name="Normal 11 2 3 2" xfId="1421" xr:uid="{00000000-0005-0000-0000-00003A040000}"/>
    <cellStyle name="Normal 11 2 4" xfId="1020" xr:uid="{00000000-0005-0000-0000-00003B040000}"/>
    <cellStyle name="Normal 11 2 5" xfId="1251" xr:uid="{00000000-0005-0000-0000-00003C040000}"/>
    <cellStyle name="Normal 11 3" xfId="289" xr:uid="{00000000-0005-0000-0000-00003D040000}"/>
    <cellStyle name="Normal 11 3 2" xfId="1021" xr:uid="{00000000-0005-0000-0000-00003E040000}"/>
    <cellStyle name="Normal 11 3 3" xfId="1225" xr:uid="{00000000-0005-0000-0000-00003F040000}"/>
    <cellStyle name="Normal 11 4" xfId="389" xr:uid="{00000000-0005-0000-0000-000040040000}"/>
    <cellStyle name="Normal 11 4 2" xfId="1313" xr:uid="{00000000-0005-0000-0000-000041040000}"/>
    <cellStyle name="Normal 11 5" xfId="454" xr:uid="{00000000-0005-0000-0000-000042040000}"/>
    <cellStyle name="Normal 11 5 2" xfId="1375" xr:uid="{00000000-0005-0000-0000-000043040000}"/>
    <cellStyle name="Normal 11 6" xfId="255" xr:uid="{00000000-0005-0000-0000-000044040000}"/>
    <cellStyle name="Normal 11 7" xfId="1019" xr:uid="{00000000-0005-0000-0000-000045040000}"/>
    <cellStyle name="Normal 11 8" xfId="1193" xr:uid="{00000000-0005-0000-0000-000046040000}"/>
    <cellStyle name="Normal 117" xfId="566" xr:uid="{00000000-0005-0000-0000-000047040000}"/>
    <cellStyle name="Normal 12" xfId="143" xr:uid="{00000000-0005-0000-0000-000048040000}"/>
    <cellStyle name="Normal 12 2" xfId="438" xr:uid="{00000000-0005-0000-0000-000049040000}"/>
    <cellStyle name="Normal 12 2 2" xfId="1023" xr:uid="{00000000-0005-0000-0000-00004A040000}"/>
    <cellStyle name="Normal 12 2 3" xfId="1361" xr:uid="{00000000-0005-0000-0000-00004B040000}"/>
    <cellStyle name="Normal 12 3" xfId="688" xr:uid="{00000000-0005-0000-0000-00004C040000}"/>
    <cellStyle name="Normal 12 3 2" xfId="1024" xr:uid="{00000000-0005-0000-0000-00004D040000}"/>
    <cellStyle name="Normal 12 3 3" xfId="1506" xr:uid="{00000000-0005-0000-0000-00004E040000}"/>
    <cellStyle name="Normal 12 4" xfId="293" xr:uid="{00000000-0005-0000-0000-00004F040000}"/>
    <cellStyle name="Normal 12 5" xfId="1022" xr:uid="{00000000-0005-0000-0000-000050040000}"/>
    <cellStyle name="Normal 13" xfId="136" xr:uid="{00000000-0005-0000-0000-000051040000}"/>
    <cellStyle name="Normal 13 2" xfId="327" xr:uid="{00000000-0005-0000-0000-000052040000}"/>
    <cellStyle name="Normal 13 2 2" xfId="419" xr:uid="{00000000-0005-0000-0000-000053040000}"/>
    <cellStyle name="Normal 13 2 2 2" xfId="504" xr:uid="{00000000-0005-0000-0000-000054040000}"/>
    <cellStyle name="Normal 13 2 2 2 2" xfId="1417" xr:uid="{00000000-0005-0000-0000-000055040000}"/>
    <cellStyle name="Normal 13 2 2 3" xfId="1343" xr:uid="{00000000-0005-0000-0000-000056040000}"/>
    <cellStyle name="Normal 13 2 3" xfId="497" xr:uid="{00000000-0005-0000-0000-000057040000}"/>
    <cellStyle name="Normal 13 2 3 2" xfId="1410" xr:uid="{00000000-0005-0000-0000-000058040000}"/>
    <cellStyle name="Normal 13 2 4" xfId="1026" xr:uid="{00000000-0005-0000-0000-000059040000}"/>
    <cellStyle name="Normal 13 2 5" xfId="1255" xr:uid="{00000000-0005-0000-0000-00005A040000}"/>
    <cellStyle name="Normal 13 3" xfId="499" xr:uid="{00000000-0005-0000-0000-00005B040000}"/>
    <cellStyle name="Normal 13 3 2" xfId="1412" xr:uid="{00000000-0005-0000-0000-00005C040000}"/>
    <cellStyle name="Normal 13 4" xfId="467" xr:uid="{00000000-0005-0000-0000-00005D040000}"/>
    <cellStyle name="Normal 13 4 2" xfId="1386" xr:uid="{00000000-0005-0000-0000-00005E040000}"/>
    <cellStyle name="Normal 13 5" xfId="330" xr:uid="{00000000-0005-0000-0000-00005F040000}"/>
    <cellStyle name="Normal 13 6" xfId="1025" xr:uid="{00000000-0005-0000-0000-000060040000}"/>
    <cellStyle name="Normal 14" xfId="141" xr:uid="{00000000-0005-0000-0000-000061040000}"/>
    <cellStyle name="Normal 14 2" xfId="421" xr:uid="{00000000-0005-0000-0000-000062040000}"/>
    <cellStyle name="Normal 14 2 2" xfId="503" xr:uid="{00000000-0005-0000-0000-000063040000}"/>
    <cellStyle name="Normal 14 2 2 2" xfId="1416" xr:uid="{00000000-0005-0000-0000-000064040000}"/>
    <cellStyle name="Normal 14 2 3" xfId="1028" xr:uid="{00000000-0005-0000-0000-000065040000}"/>
    <cellStyle name="Normal 14 2 4" xfId="1345" xr:uid="{00000000-0005-0000-0000-000066040000}"/>
    <cellStyle name="Normal 14 3" xfId="493" xr:uid="{00000000-0005-0000-0000-000067040000}"/>
    <cellStyle name="Normal 14 3 2" xfId="1406" xr:uid="{00000000-0005-0000-0000-000068040000}"/>
    <cellStyle name="Normal 14 4" xfId="329" xr:uid="{00000000-0005-0000-0000-000069040000}"/>
    <cellStyle name="Normal 14 5" xfId="1027" xr:uid="{00000000-0005-0000-0000-00006A040000}"/>
    <cellStyle name="Normal 14 6" xfId="1257" xr:uid="{00000000-0005-0000-0000-00006B040000}"/>
    <cellStyle name="Normal 15" xfId="332" xr:uid="{00000000-0005-0000-0000-00006C040000}"/>
    <cellStyle name="Normal 15 2" xfId="423" xr:uid="{00000000-0005-0000-0000-00006D040000}"/>
    <cellStyle name="Normal 15 2 2" xfId="1030" xr:uid="{00000000-0005-0000-0000-00006E040000}"/>
    <cellStyle name="Normal 15 2 3" xfId="1347" xr:uid="{00000000-0005-0000-0000-00006F040000}"/>
    <cellStyle name="Normal 15 3" xfId="568" xr:uid="{00000000-0005-0000-0000-000070040000}"/>
    <cellStyle name="Normal 15 4" xfId="1029" xr:uid="{00000000-0005-0000-0000-000071040000}"/>
    <cellStyle name="Normal 15 5" xfId="1259" xr:uid="{00000000-0005-0000-0000-000072040000}"/>
    <cellStyle name="Normal 16" xfId="343" xr:uid="{00000000-0005-0000-0000-000073040000}"/>
    <cellStyle name="Normal 16 2" xfId="1032" xr:uid="{00000000-0005-0000-0000-000074040000}"/>
    <cellStyle name="Normal 16 3" xfId="1031" xr:uid="{00000000-0005-0000-0000-000075040000}"/>
    <cellStyle name="Normal 16 4" xfId="1269" xr:uid="{00000000-0005-0000-0000-000076040000}"/>
    <cellStyle name="Normal 17" xfId="346" xr:uid="{00000000-0005-0000-0000-000077040000}"/>
    <cellStyle name="Normal 17 2" xfId="1034" xr:uid="{00000000-0005-0000-0000-000078040000}"/>
    <cellStyle name="Normal 17 3" xfId="1033" xr:uid="{00000000-0005-0000-0000-000079040000}"/>
    <cellStyle name="Normal 17 4" xfId="1272" xr:uid="{00000000-0005-0000-0000-00007A040000}"/>
    <cellStyle name="Normal 18" xfId="198" xr:uid="{00000000-0005-0000-0000-00007B040000}"/>
    <cellStyle name="Normal 18 2" xfId="1036" xr:uid="{00000000-0005-0000-0000-00007C040000}"/>
    <cellStyle name="Normal 18 3" xfId="1035" xr:uid="{00000000-0005-0000-0000-00007D040000}"/>
    <cellStyle name="Normal 19" xfId="203" xr:uid="{00000000-0005-0000-0000-00007E040000}"/>
    <cellStyle name="Normal 19 2" xfId="1038" xr:uid="{00000000-0005-0000-0000-00007F040000}"/>
    <cellStyle name="Normal 19 3" xfId="1037" xr:uid="{00000000-0005-0000-0000-000080040000}"/>
    <cellStyle name="Normal 2" xfId="66" xr:uid="{00000000-0005-0000-0000-000081040000}"/>
    <cellStyle name="Normal 2 10" xfId="1039" xr:uid="{00000000-0005-0000-0000-000082040000}"/>
    <cellStyle name="Normal 2 10 3" xfId="1040" xr:uid="{00000000-0005-0000-0000-000083040000}"/>
    <cellStyle name="Normal 2 2" xfId="221" xr:uid="{00000000-0005-0000-0000-000084040000}"/>
    <cellStyle name="Normal 2 2 2" xfId="129" xr:uid="{00000000-0005-0000-0000-000085040000}"/>
    <cellStyle name="Normal 2 2 2 8" xfId="1042" xr:uid="{00000000-0005-0000-0000-000086040000}"/>
    <cellStyle name="Normal 2 2 3" xfId="562" xr:uid="{00000000-0005-0000-0000-000087040000}"/>
    <cellStyle name="Normal 2 2 4" xfId="1041" xr:uid="{00000000-0005-0000-0000-000088040000}"/>
    <cellStyle name="Normal 2 3" xfId="241" xr:uid="{00000000-0005-0000-0000-000089040000}"/>
    <cellStyle name="Normal 2 3 2" xfId="319" xr:uid="{00000000-0005-0000-0000-00008A040000}"/>
    <cellStyle name="Normal 2 3 2 2" xfId="413" xr:uid="{00000000-0005-0000-0000-00008B040000}"/>
    <cellStyle name="Normal 2 3 2 2 2" xfId="1337" xr:uid="{00000000-0005-0000-0000-00008C040000}"/>
    <cellStyle name="Normal 2 3 2 3" xfId="1249" xr:uid="{00000000-0005-0000-0000-00008D040000}"/>
    <cellStyle name="Normal 2 3 3" xfId="279" xr:uid="{00000000-0005-0000-0000-00008E040000}"/>
    <cellStyle name="Normal 2 3 3 2" xfId="1215" xr:uid="{00000000-0005-0000-0000-00008F040000}"/>
    <cellStyle name="Normal 2 3 4" xfId="381" xr:uid="{00000000-0005-0000-0000-000090040000}"/>
    <cellStyle name="Normal 2 3 4 2" xfId="1305" xr:uid="{00000000-0005-0000-0000-000091040000}"/>
    <cellStyle name="Normal 2 3 5" xfId="475" xr:uid="{00000000-0005-0000-0000-000092040000}"/>
    <cellStyle name="Normal 2 3 6" xfId="1043" xr:uid="{00000000-0005-0000-0000-000093040000}"/>
    <cellStyle name="Normal 2 3 7" xfId="1181" xr:uid="{00000000-0005-0000-0000-000094040000}"/>
    <cellStyle name="Normal 2 4" xfId="216" xr:uid="{00000000-0005-0000-0000-000095040000}"/>
    <cellStyle name="Normal 2 4 2" xfId="1044" xr:uid="{00000000-0005-0000-0000-000096040000}"/>
    <cellStyle name="Normal 2 5" xfId="199" xr:uid="{00000000-0005-0000-0000-000097040000}"/>
    <cellStyle name="Normal 2_50-09_AP_OP_CHQ-1" xfId="1045" xr:uid="{00000000-0005-0000-0000-000098040000}"/>
    <cellStyle name="Normal 20" xfId="759" xr:uid="{00000000-0005-0000-0000-000099040000}"/>
    <cellStyle name="Normal 20 2" xfId="1046" xr:uid="{00000000-0005-0000-0000-00009A040000}"/>
    <cellStyle name="Normal 21" xfId="763" xr:uid="{00000000-0005-0000-0000-00009B040000}"/>
    <cellStyle name="Normal 21 2" xfId="1047" xr:uid="{00000000-0005-0000-0000-00009C040000}"/>
    <cellStyle name="Normal 22" xfId="1048" xr:uid="{00000000-0005-0000-0000-00009D040000}"/>
    <cellStyle name="Normal 23" xfId="1049" xr:uid="{00000000-0005-0000-0000-00009E040000}"/>
    <cellStyle name="Normal 24" xfId="1050" xr:uid="{00000000-0005-0000-0000-00009F040000}"/>
    <cellStyle name="Normal 25" xfId="1051" xr:uid="{00000000-0005-0000-0000-0000A0040000}"/>
    <cellStyle name="Normal 26" xfId="1052" xr:uid="{00000000-0005-0000-0000-0000A1040000}"/>
    <cellStyle name="Normal 27" xfId="1053" xr:uid="{00000000-0005-0000-0000-0000A2040000}"/>
    <cellStyle name="Normal 28" xfId="1054" xr:uid="{00000000-0005-0000-0000-0000A3040000}"/>
    <cellStyle name="Normal 29" xfId="1055" xr:uid="{00000000-0005-0000-0000-0000A4040000}"/>
    <cellStyle name="Normal 29 2" xfId="1596" xr:uid="{E9A86969-C7B5-44A0-B294-3067F099E33F}"/>
    <cellStyle name="Normal 3" xfId="67" xr:uid="{00000000-0005-0000-0000-0000A5040000}"/>
    <cellStyle name="Normal 3 2" xfId="138" xr:uid="{00000000-0005-0000-0000-0000A6040000}"/>
    <cellStyle name="Normal 3 2 2" xfId="227" xr:uid="{00000000-0005-0000-0000-0000A7040000}"/>
    <cellStyle name="Normal 3 2 3" xfId="223" xr:uid="{00000000-0005-0000-0000-0000A8040000}"/>
    <cellStyle name="Normal 3 2 4" xfId="1057" xr:uid="{00000000-0005-0000-0000-0000A9040000}"/>
    <cellStyle name="Normal 3 2 5" xfId="228" xr:uid="{00000000-0005-0000-0000-0000AA040000}"/>
    <cellStyle name="Normal 3 3" xfId="229" xr:uid="{00000000-0005-0000-0000-0000AB040000}"/>
    <cellStyle name="Normal 3 3 2" xfId="230" xr:uid="{00000000-0005-0000-0000-0000AC040000}"/>
    <cellStyle name="Normal 3 3 3" xfId="1058" xr:uid="{00000000-0005-0000-0000-0000AD040000}"/>
    <cellStyle name="Normal 3 4" xfId="238" xr:uid="{00000000-0005-0000-0000-0000AE040000}"/>
    <cellStyle name="Normal 3 4 2" xfId="469" xr:uid="{00000000-0005-0000-0000-0000AF040000}"/>
    <cellStyle name="Normal 3 4 2 2" xfId="638" xr:uid="{00000000-0005-0000-0000-0000B0040000}"/>
    <cellStyle name="Normal 3 4 2 2 2" xfId="1498" xr:uid="{00000000-0005-0000-0000-0000B1040000}"/>
    <cellStyle name="Normal 3 5" xfId="124" xr:uid="{00000000-0005-0000-0000-0000B2040000}"/>
    <cellStyle name="Normal 3 6" xfId="222" xr:uid="{00000000-0005-0000-0000-0000B3040000}"/>
    <cellStyle name="Normal 3 7" xfId="1056" xr:uid="{00000000-0005-0000-0000-0000B4040000}"/>
    <cellStyle name="Normal 3_CF MNR Q1 10" xfId="68" xr:uid="{00000000-0005-0000-0000-0000B5040000}"/>
    <cellStyle name="Normal 3_CF MNR Q1 10 2" xfId="126" xr:uid="{00000000-0005-0000-0000-0000B6040000}"/>
    <cellStyle name="Normal 30" xfId="1059" xr:uid="{00000000-0005-0000-0000-0000B7040000}"/>
    <cellStyle name="Normal 31" xfId="764" xr:uid="{00000000-0005-0000-0000-0000B8040000}"/>
    <cellStyle name="Normal 32" xfId="1089" xr:uid="{00000000-0005-0000-0000-0000B9040000}"/>
    <cellStyle name="Normal 33" xfId="1150" xr:uid="{00000000-0005-0000-0000-0000BA040000}"/>
    <cellStyle name="Normal 34" xfId="1503" xr:uid="{00000000-0005-0000-0000-0000BB040000}"/>
    <cellStyle name="Normal 35" xfId="1579" xr:uid="{00000000-0005-0000-0000-0000BC040000}"/>
    <cellStyle name="Normal 36" xfId="1586" xr:uid="{00000000-0005-0000-0000-0000BD040000}"/>
    <cellStyle name="Normal 37" xfId="1365" xr:uid="{00000000-0005-0000-0000-0000BE040000}"/>
    <cellStyle name="Normal 38" xfId="1582" xr:uid="{00000000-0005-0000-0000-0000BF040000}"/>
    <cellStyle name="Normal 39" xfId="1581" xr:uid="{00000000-0005-0000-0000-0000C0040000}"/>
    <cellStyle name="Normal 4" xfId="118" xr:uid="{00000000-0005-0000-0000-0000C1040000}"/>
    <cellStyle name="Normal 4 2" xfId="246" xr:uid="{00000000-0005-0000-0000-0000C2040000}"/>
    <cellStyle name="Normal 4 2 2" xfId="128" xr:uid="{00000000-0005-0000-0000-0000C3040000}"/>
    <cellStyle name="Normal 4 2 2 2" xfId="506" xr:uid="{00000000-0005-0000-0000-0000C4040000}"/>
    <cellStyle name="Normal 4 2 2 3" xfId="1419" xr:uid="{00000000-0005-0000-0000-0000C5040000}"/>
    <cellStyle name="Normal 4 2 3" xfId="462" xr:uid="{00000000-0005-0000-0000-0000C6040000}"/>
    <cellStyle name="Normal 4 2 3 2" xfId="1381" xr:uid="{00000000-0005-0000-0000-0000C7040000}"/>
    <cellStyle name="Normal 4 2 4" xfId="1060" xr:uid="{00000000-0005-0000-0000-0000C8040000}"/>
    <cellStyle name="Normal 4 3" xfId="356" xr:uid="{00000000-0005-0000-0000-0000C9040000}"/>
    <cellStyle name="Normal 4 3 2" xfId="511" xr:uid="{00000000-0005-0000-0000-0000CA040000}"/>
    <cellStyle name="Normal 4 3 2 2" xfId="1424" xr:uid="{00000000-0005-0000-0000-0000CB040000}"/>
    <cellStyle name="Normal 4 3 3" xfId="465" xr:uid="{00000000-0005-0000-0000-0000CC040000}"/>
    <cellStyle name="Normal 4 3 3 2" xfId="1384" xr:uid="{00000000-0005-0000-0000-0000CD040000}"/>
    <cellStyle name="Normal 4 3 4" xfId="1061" xr:uid="{00000000-0005-0000-0000-0000CE040000}"/>
    <cellStyle name="Normal 4 4" xfId="476" xr:uid="{00000000-0005-0000-0000-0000CF040000}"/>
    <cellStyle name="Normal 4 4 2" xfId="1062" xr:uid="{00000000-0005-0000-0000-0000D0040000}"/>
    <cellStyle name="Normal 4 5" xfId="231" xr:uid="{00000000-0005-0000-0000-0000D1040000}"/>
    <cellStyle name="Normal 4 5 2" xfId="1063" xr:uid="{00000000-0005-0000-0000-0000D2040000}"/>
    <cellStyle name="Normal 40" xfId="1587" xr:uid="{00000000-0005-0000-0000-0000D3040000}"/>
    <cellStyle name="Normal 41" xfId="1590" xr:uid="{00000000-0005-0000-0000-0000D4040000}"/>
    <cellStyle name="Normal 42" xfId="1595" xr:uid="{D9704C31-3BB1-4058-8A45-21F529857523}"/>
    <cellStyle name="Normal 5" xfId="122" xr:uid="{00000000-0005-0000-0000-0000D5040000}"/>
    <cellStyle name="Normal 5 2" xfId="146" xr:uid="{00000000-0005-0000-0000-0000D6040000}"/>
    <cellStyle name="Normal 5 2 2" xfId="325" xr:uid="{00000000-0005-0000-0000-0000D7040000}"/>
    <cellStyle name="Normal 5 2 3" xfId="437" xr:uid="{00000000-0005-0000-0000-0000D8040000}"/>
    <cellStyle name="Normal 5 2 4" xfId="450" xr:uid="{00000000-0005-0000-0000-0000D9040000}"/>
    <cellStyle name="Normal 5 2 5" xfId="587" xr:uid="{00000000-0005-0000-0000-0000DA040000}"/>
    <cellStyle name="Normal 5 2 5 2" xfId="1447" xr:uid="{00000000-0005-0000-0000-0000DB040000}"/>
    <cellStyle name="Normal 5 2 6" xfId="323" xr:uid="{00000000-0005-0000-0000-0000DC040000}"/>
    <cellStyle name="Normal 5 3" xfId="300" xr:uid="{00000000-0005-0000-0000-0000DD040000}"/>
    <cellStyle name="Normal 5 3 2" xfId="399" xr:uid="{00000000-0005-0000-0000-0000DE040000}"/>
    <cellStyle name="Normal 5 3 2 2" xfId="1323" xr:uid="{00000000-0005-0000-0000-0000DF040000}"/>
    <cellStyle name="Normal 5 3 3" xfId="456" xr:uid="{00000000-0005-0000-0000-0000E0040000}"/>
    <cellStyle name="Normal 5 3 4" xfId="1065" xr:uid="{00000000-0005-0000-0000-0000E1040000}"/>
    <cellStyle name="Normal 5 3 5" xfId="1235" xr:uid="{00000000-0005-0000-0000-0000E2040000}"/>
    <cellStyle name="Normal 5 4" xfId="264" xr:uid="{00000000-0005-0000-0000-0000E3040000}"/>
    <cellStyle name="Normal 5 4 2" xfId="486" xr:uid="{00000000-0005-0000-0000-0000E4040000}"/>
    <cellStyle name="Normal 5 4 3" xfId="1202" xr:uid="{00000000-0005-0000-0000-0000E5040000}"/>
    <cellStyle name="Normal 5 5" xfId="368" xr:uid="{00000000-0005-0000-0000-0000E6040000}"/>
    <cellStyle name="Normal 5 5 2" xfId="1292" xr:uid="{00000000-0005-0000-0000-0000E7040000}"/>
    <cellStyle name="Normal 5 6" xfId="444" xr:uid="{00000000-0005-0000-0000-0000E8040000}"/>
    <cellStyle name="Normal 5 6 2" xfId="1366" xr:uid="{00000000-0005-0000-0000-0000E9040000}"/>
    <cellStyle name="Normal 5 7" xfId="232" xr:uid="{00000000-0005-0000-0000-0000EA040000}"/>
    <cellStyle name="Normal 5 8" xfId="1064" xr:uid="{00000000-0005-0000-0000-0000EB040000}"/>
    <cellStyle name="Normal 5 9" xfId="1176" xr:uid="{00000000-0005-0000-0000-0000EC040000}"/>
    <cellStyle name="Normal 6" xfId="69" xr:uid="{00000000-0005-0000-0000-0000ED040000}"/>
    <cellStyle name="Normal 6 2" xfId="119" xr:uid="{00000000-0005-0000-0000-0000EE040000}"/>
    <cellStyle name="Normal 6 2 2" xfId="258" xr:uid="{00000000-0005-0000-0000-0000EF040000}"/>
    <cellStyle name="Normal 6 2 2 2" xfId="286" xr:uid="{00000000-0005-0000-0000-0000F0040000}"/>
    <cellStyle name="Normal 6 2 2 2 2" xfId="1222" xr:uid="{00000000-0005-0000-0000-0000F1040000}"/>
    <cellStyle name="Normal 6 2 2 3" xfId="387" xr:uid="{00000000-0005-0000-0000-0000F2040000}"/>
    <cellStyle name="Normal 6 2 2 3 2" xfId="1311" xr:uid="{00000000-0005-0000-0000-0000F3040000}"/>
    <cellStyle name="Normal 6 2 2 4" xfId="1196" xr:uid="{00000000-0005-0000-0000-0000F4040000}"/>
    <cellStyle name="Normal 6 2 3" xfId="371" xr:uid="{00000000-0005-0000-0000-0000F5040000}"/>
    <cellStyle name="Normal 6 2 3 2" xfId="1295" xr:uid="{00000000-0005-0000-0000-0000F6040000}"/>
    <cellStyle name="Normal 6 2 4" xfId="477" xr:uid="{00000000-0005-0000-0000-0000F7040000}"/>
    <cellStyle name="Normal 6 2 5" xfId="268" xr:uid="{00000000-0005-0000-0000-0000F8040000}"/>
    <cellStyle name="Normal 6 2 6" xfId="1206" xr:uid="{00000000-0005-0000-0000-0000F9040000}"/>
    <cellStyle name="Normal 6 2 7" xfId="1593" xr:uid="{00000000-0005-0000-0000-0000FA040000}"/>
    <cellStyle name="Normal 6 3" xfId="297" xr:uid="{00000000-0005-0000-0000-0000FB040000}"/>
    <cellStyle name="Normal 6 3 2" xfId="396" xr:uid="{00000000-0005-0000-0000-0000FC040000}"/>
    <cellStyle name="Normal 6 3 2 2" xfId="1320" xr:uid="{00000000-0005-0000-0000-0000FD040000}"/>
    <cellStyle name="Normal 6 3 3" xfId="1232" xr:uid="{00000000-0005-0000-0000-0000FE040000}"/>
    <cellStyle name="Normal 6 4" xfId="265" xr:uid="{00000000-0005-0000-0000-0000FF040000}"/>
    <cellStyle name="Normal 6 4 2" xfId="1203" xr:uid="{00000000-0005-0000-0000-000000050000}"/>
    <cellStyle name="Normal 6 5" xfId="369" xr:uid="{00000000-0005-0000-0000-000001050000}"/>
    <cellStyle name="Normal 6 5 2" xfId="1293" xr:uid="{00000000-0005-0000-0000-000002050000}"/>
    <cellStyle name="Normal 6 6" xfId="445" xr:uid="{00000000-0005-0000-0000-000003050000}"/>
    <cellStyle name="Normal 6 6 2" xfId="1367" xr:uid="{00000000-0005-0000-0000-000004050000}"/>
    <cellStyle name="Normal 6 7" xfId="233" xr:uid="{00000000-0005-0000-0000-000005050000}"/>
    <cellStyle name="Normal 6 8" xfId="1066" xr:uid="{00000000-0005-0000-0000-000006050000}"/>
    <cellStyle name="Normal 6 9" xfId="1177" xr:uid="{00000000-0005-0000-0000-000007050000}"/>
    <cellStyle name="Normal 7" xfId="121" xr:uid="{00000000-0005-0000-0000-000008050000}"/>
    <cellStyle name="Normal 7 2" xfId="295" xr:uid="{00000000-0005-0000-0000-000009050000}"/>
    <cellStyle name="Normal 7 2 2" xfId="394" xr:uid="{00000000-0005-0000-0000-00000A050000}"/>
    <cellStyle name="Normal 7 2 2 2" xfId="571" xr:uid="{00000000-0005-0000-0000-00000B050000}"/>
    <cellStyle name="Normal 7 2 2 2 2" xfId="594" xr:uid="{00000000-0005-0000-0000-00000C050000}"/>
    <cellStyle name="Normal 7 2 2 2 2 2" xfId="1454" xr:uid="{00000000-0005-0000-0000-00000D050000}"/>
    <cellStyle name="Normal 7 2 2 2 3" xfId="1434" xr:uid="{00000000-0005-0000-0000-00000E050000}"/>
    <cellStyle name="Normal 7 2 2 3" xfId="1318" xr:uid="{00000000-0005-0000-0000-00000F050000}"/>
    <cellStyle name="Normal 7 2 3" xfId="489" xr:uid="{00000000-0005-0000-0000-000010050000}"/>
    <cellStyle name="Normal 7 2 3 2" xfId="1402" xr:uid="{00000000-0005-0000-0000-000011050000}"/>
    <cellStyle name="Normal 7 2 4" xfId="1068" xr:uid="{00000000-0005-0000-0000-000012050000}"/>
    <cellStyle name="Normal 7 2 5" xfId="1230" xr:uid="{00000000-0005-0000-0000-000013050000}"/>
    <cellStyle name="Normal 7 3" xfId="234" xr:uid="{00000000-0005-0000-0000-000014050000}"/>
    <cellStyle name="Normal 7 4" xfId="1067" xr:uid="{00000000-0005-0000-0000-000015050000}"/>
    <cellStyle name="Normal 79" xfId="473" xr:uid="{00000000-0005-0000-0000-000016050000}"/>
    <cellStyle name="Normal 79 2" xfId="1391" xr:uid="{00000000-0005-0000-0000-000017050000}"/>
    <cellStyle name="Normal 79 3" xfId="480" xr:uid="{00000000-0005-0000-0000-000018050000}"/>
    <cellStyle name="Normal 79 3 2" xfId="1395" xr:uid="{00000000-0005-0000-0000-000019050000}"/>
    <cellStyle name="Normal 8" xfId="130" xr:uid="{00000000-0005-0000-0000-00001A050000}"/>
    <cellStyle name="Normal 8 2" xfId="210" xr:uid="{00000000-0005-0000-0000-00001B050000}"/>
    <cellStyle name="Normal 8 2 2" xfId="283" xr:uid="{00000000-0005-0000-0000-00001C050000}"/>
    <cellStyle name="Normal 8 2 2 2" xfId="1219" xr:uid="{00000000-0005-0000-0000-00001D050000}"/>
    <cellStyle name="Normal 8 2 3" xfId="249" xr:uid="{00000000-0005-0000-0000-00001E050000}"/>
    <cellStyle name="Normal 8 2 3 2" xfId="1188" xr:uid="{00000000-0005-0000-0000-00001F050000}"/>
    <cellStyle name="Normal 8 2 4" xfId="459" xr:uid="{00000000-0005-0000-0000-000020050000}"/>
    <cellStyle name="Normal 8 2 5" xfId="1070" xr:uid="{00000000-0005-0000-0000-000021050000}"/>
    <cellStyle name="Normal 8 3" xfId="302" xr:uid="{00000000-0005-0000-0000-000022050000}"/>
    <cellStyle name="Normal 8 3 2" xfId="488" xr:uid="{00000000-0005-0000-0000-000023050000}"/>
    <cellStyle name="Normal 8 3 3" xfId="1071" xr:uid="{00000000-0005-0000-0000-000024050000}"/>
    <cellStyle name="Normal 8 4" xfId="275" xr:uid="{00000000-0005-0000-0000-000025050000}"/>
    <cellStyle name="Normal 8 4 2" xfId="1212" xr:uid="{00000000-0005-0000-0000-000026050000}"/>
    <cellStyle name="Normal 8 5" xfId="377" xr:uid="{00000000-0005-0000-0000-000027050000}"/>
    <cellStyle name="Normal 8 5 2" xfId="1301" xr:uid="{00000000-0005-0000-0000-000028050000}"/>
    <cellStyle name="Normal 8 6" xfId="447" xr:uid="{00000000-0005-0000-0000-000029050000}"/>
    <cellStyle name="Normal 8 6 2" xfId="1369" xr:uid="{00000000-0005-0000-0000-00002A050000}"/>
    <cellStyle name="Normal 8 7" xfId="200" xr:uid="{00000000-0005-0000-0000-00002B050000}"/>
    <cellStyle name="Normal 8 8" xfId="1069" xr:uid="{00000000-0005-0000-0000-00002C050000}"/>
    <cellStyle name="Normal 8 9" xfId="1151" xr:uid="{00000000-0005-0000-0000-00002D050000}"/>
    <cellStyle name="Normal 81" xfId="471" xr:uid="{00000000-0005-0000-0000-00002E050000}"/>
    <cellStyle name="Normal 81 2" xfId="1389" xr:uid="{00000000-0005-0000-0000-00002F050000}"/>
    <cellStyle name="Normal 81 3" xfId="478" xr:uid="{00000000-0005-0000-0000-000030050000}"/>
    <cellStyle name="Normal 81 3 2" xfId="1393" xr:uid="{00000000-0005-0000-0000-000031050000}"/>
    <cellStyle name="Normal 81 4" xfId="211" xr:uid="{00000000-0005-0000-0000-000032050000}"/>
    <cellStyle name="Normal 81 4 2" xfId="1173" xr:uid="{00000000-0005-0000-0000-000033050000}"/>
    <cellStyle name="Normal 82" xfId="472" xr:uid="{00000000-0005-0000-0000-000034050000}"/>
    <cellStyle name="Normal 82 2" xfId="1390" xr:uid="{00000000-0005-0000-0000-000035050000}"/>
    <cellStyle name="Normal 82 3" xfId="479" xr:uid="{00000000-0005-0000-0000-000036050000}"/>
    <cellStyle name="Normal 82 3 2" xfId="1394" xr:uid="{00000000-0005-0000-0000-000037050000}"/>
    <cellStyle name="Normal 82 4" xfId="212" xr:uid="{00000000-0005-0000-0000-000038050000}"/>
    <cellStyle name="Normal 82 4 2" xfId="1174" xr:uid="{00000000-0005-0000-0000-000039050000}"/>
    <cellStyle name="Normal 83" xfId="312" xr:uid="{00000000-0005-0000-0000-00003A050000}"/>
    <cellStyle name="Normal 83 2" xfId="407" xr:uid="{00000000-0005-0000-0000-00003B050000}"/>
    <cellStyle name="Normal 83 2 2" xfId="1331" xr:uid="{00000000-0005-0000-0000-00003C050000}"/>
    <cellStyle name="Normal 83 3" xfId="1243" xr:uid="{00000000-0005-0000-0000-00003D050000}"/>
    <cellStyle name="Normal 85" xfId="474" xr:uid="{00000000-0005-0000-0000-00003E050000}"/>
    <cellStyle name="Normal 85 2" xfId="481" xr:uid="{00000000-0005-0000-0000-00003F050000}"/>
    <cellStyle name="Normal 85 2 2" xfId="1396" xr:uid="{00000000-0005-0000-0000-000040050000}"/>
    <cellStyle name="Normal 85 3" xfId="1392" xr:uid="{00000000-0005-0000-0000-000041050000}"/>
    <cellStyle name="Normal 88" xfId="204" xr:uid="{00000000-0005-0000-0000-000042050000}"/>
    <cellStyle name="Normal 88 2" xfId="588" xr:uid="{00000000-0005-0000-0000-000043050000}"/>
    <cellStyle name="Normal 88 2 2" xfId="1448" xr:uid="{00000000-0005-0000-0000-000044050000}"/>
    <cellStyle name="Normal 88 3" xfId="1167" xr:uid="{00000000-0005-0000-0000-000045050000}"/>
    <cellStyle name="Normal 89" xfId="205" xr:uid="{00000000-0005-0000-0000-000046050000}"/>
    <cellStyle name="Normal 89 2" xfId="1168" xr:uid="{00000000-0005-0000-0000-000047050000}"/>
    <cellStyle name="Normal 9" xfId="120" xr:uid="{00000000-0005-0000-0000-000048050000}"/>
    <cellStyle name="Normal 9 2" xfId="317" xr:uid="{00000000-0005-0000-0000-000049050000}"/>
    <cellStyle name="Normal 9 2 2" xfId="603" xr:uid="{00000000-0005-0000-0000-00004A050000}"/>
    <cellStyle name="Normal 9 2 2 2" xfId="1463" xr:uid="{00000000-0005-0000-0000-00004B050000}"/>
    <cellStyle name="Normal 9 2 3" xfId="1073" xr:uid="{00000000-0005-0000-0000-00004C050000}"/>
    <cellStyle name="Normal 9 3" xfId="306" xr:uid="{00000000-0005-0000-0000-00004D050000}"/>
    <cellStyle name="Normal 9 3 2" xfId="500" xr:uid="{00000000-0005-0000-0000-00004E050000}"/>
    <cellStyle name="Normal 9 3 2 2" xfId="1413" xr:uid="{00000000-0005-0000-0000-00004F050000}"/>
    <cellStyle name="Normal 9 3 3" xfId="1074" xr:uid="{00000000-0005-0000-0000-000050050000}"/>
    <cellStyle name="Normal 9 4" xfId="277" xr:uid="{00000000-0005-0000-0000-000051050000}"/>
    <cellStyle name="Normal 9 5" xfId="351" xr:uid="{00000000-0005-0000-0000-000052050000}"/>
    <cellStyle name="Normal 9 5 2" xfId="1277" xr:uid="{00000000-0005-0000-0000-000053050000}"/>
    <cellStyle name="Normal 9 6" xfId="357" xr:uid="{00000000-0005-0000-0000-000054050000}"/>
    <cellStyle name="Normal 9 6 2" xfId="1281" xr:uid="{00000000-0005-0000-0000-000055050000}"/>
    <cellStyle name="Normal 9 7" xfId="449" xr:uid="{00000000-0005-0000-0000-000056050000}"/>
    <cellStyle name="Normal 9 7 2" xfId="1371" xr:uid="{00000000-0005-0000-0000-000057050000}"/>
    <cellStyle name="Normal 9 8" xfId="236" xr:uid="{00000000-0005-0000-0000-000058050000}"/>
    <cellStyle name="Normal 9 9" xfId="1072" xr:uid="{00000000-0005-0000-0000-000059050000}"/>
    <cellStyle name="Normal 90" xfId="206" xr:uid="{00000000-0005-0000-0000-00005A050000}"/>
    <cellStyle name="Normal 90 2" xfId="1169" xr:uid="{00000000-0005-0000-0000-00005B050000}"/>
    <cellStyle name="Normal 94" xfId="270" xr:uid="{00000000-0005-0000-0000-00005C050000}"/>
    <cellStyle name="Normal 94 2" xfId="272" xr:uid="{00000000-0005-0000-0000-00005D050000}"/>
    <cellStyle name="Normal 94 3" xfId="373" xr:uid="{00000000-0005-0000-0000-00005E050000}"/>
    <cellStyle name="Normal 94 3 2" xfId="1297" xr:uid="{00000000-0005-0000-0000-00005F050000}"/>
    <cellStyle name="Normal 94 4" xfId="1208" xr:uid="{00000000-0005-0000-0000-000060050000}"/>
    <cellStyle name="Normal 95" xfId="208" xr:uid="{00000000-0005-0000-0000-000061050000}"/>
    <cellStyle name="Normal 95 2" xfId="361" xr:uid="{00000000-0005-0000-0000-000062050000}"/>
    <cellStyle name="Normal 95 2 2" xfId="1285" xr:uid="{00000000-0005-0000-0000-000063050000}"/>
    <cellStyle name="Normal 95 3" xfId="487" xr:uid="{00000000-0005-0000-0000-000064050000}"/>
    <cellStyle name="Normal 95 3 2" xfId="1401" xr:uid="{00000000-0005-0000-0000-000065050000}"/>
    <cellStyle name="Normal 95 4" xfId="1171" xr:uid="{00000000-0005-0000-0000-000066050000}"/>
    <cellStyle name="Normal 96" xfId="209" xr:uid="{00000000-0005-0000-0000-000067050000}"/>
    <cellStyle name="Normal 96 2" xfId="1172" xr:uid="{00000000-0005-0000-0000-000068050000}"/>
    <cellStyle name="Normal 97" xfId="207" xr:uid="{00000000-0005-0000-0000-000069050000}"/>
    <cellStyle name="Normal 97 2" xfId="1170" xr:uid="{00000000-0005-0000-0000-00006A050000}"/>
    <cellStyle name="Normal 98" xfId="315" xr:uid="{00000000-0005-0000-0000-00006B050000}"/>
    <cellStyle name="Normal 98 2" xfId="410" xr:uid="{00000000-0005-0000-0000-00006C050000}"/>
    <cellStyle name="Normal 98 2 2" xfId="1334" xr:uid="{00000000-0005-0000-0000-00006D050000}"/>
    <cellStyle name="Normal 98 3" xfId="1246" xr:uid="{00000000-0005-0000-0000-00006E050000}"/>
    <cellStyle name="Note 2" xfId="339" xr:uid="{00000000-0005-0000-0000-00006F050000}"/>
    <cellStyle name="Note 2 2" xfId="354" xr:uid="{00000000-0005-0000-0000-000070050000}"/>
    <cellStyle name="Note 2 2 2" xfId="1280" xr:uid="{00000000-0005-0000-0000-000071050000}"/>
    <cellStyle name="Note 2 3" xfId="360" xr:uid="{00000000-0005-0000-0000-000072050000}"/>
    <cellStyle name="Note 2 3 2" xfId="1284" xr:uid="{00000000-0005-0000-0000-000073050000}"/>
    <cellStyle name="Note 2 4" xfId="1075" xr:uid="{00000000-0005-0000-0000-000074050000}"/>
    <cellStyle name="Note 2 5" xfId="1265" xr:uid="{00000000-0005-0000-0000-000075050000}"/>
    <cellStyle name="Note 3" xfId="349" xr:uid="{00000000-0005-0000-0000-000076050000}"/>
    <cellStyle name="Note 3 2" xfId="1275" xr:uid="{00000000-0005-0000-0000-000077050000}"/>
    <cellStyle name="Note 4" xfId="431" xr:uid="{00000000-0005-0000-0000-000078050000}"/>
    <cellStyle name="Note 4 2" xfId="1355" xr:uid="{00000000-0005-0000-0000-000079050000}"/>
    <cellStyle name="Note 5" xfId="527" xr:uid="{00000000-0005-0000-0000-00007A050000}"/>
    <cellStyle name="Note 6" xfId="672" xr:uid="{00000000-0005-0000-0000-00007B050000}"/>
    <cellStyle name="Output" xfId="167" builtinId="21" customBuiltin="1"/>
    <cellStyle name="Output 2" xfId="522" xr:uid="{00000000-0005-0000-0000-00007D050000}"/>
    <cellStyle name="Output 2 2" xfId="1076" xr:uid="{00000000-0005-0000-0000-00007E050000}"/>
    <cellStyle name="Output 3" xfId="685" xr:uid="{00000000-0005-0000-0000-00007F050000}"/>
    <cellStyle name="Output 3 2" xfId="1077" xr:uid="{00000000-0005-0000-0000-000080050000}"/>
    <cellStyle name="Output 4" xfId="1078" xr:uid="{00000000-0005-0000-0000-000081050000}"/>
    <cellStyle name="Output Amounts" xfId="70" xr:uid="{00000000-0005-0000-0000-000082050000}"/>
    <cellStyle name="Output Line Items" xfId="71" xr:uid="{00000000-0005-0000-0000-000083050000}"/>
    <cellStyle name="Percent [0]" xfId="72" xr:uid="{00000000-0005-0000-0000-000084050000}"/>
    <cellStyle name="Percent [00]" xfId="73" xr:uid="{00000000-0005-0000-0000-000085050000}"/>
    <cellStyle name="Percent [2]" xfId="74" xr:uid="{00000000-0005-0000-0000-000086050000}"/>
    <cellStyle name="Percent 10" xfId="1425" xr:uid="{00000000-0005-0000-0000-000087050000}"/>
    <cellStyle name="Percent 11" xfId="1575" xr:uid="{00000000-0005-0000-0000-000088050000}"/>
    <cellStyle name="Percent 12" xfId="1584" xr:uid="{00000000-0005-0000-0000-000089050000}"/>
    <cellStyle name="Percent 13" xfId="1153" xr:uid="{00000000-0005-0000-0000-00008A050000}"/>
    <cellStyle name="Percent 14" xfId="1576" xr:uid="{00000000-0005-0000-0000-00008B050000}"/>
    <cellStyle name="Percent 15" xfId="1154" xr:uid="{00000000-0005-0000-0000-00008C050000}"/>
    <cellStyle name="Percent 16" xfId="1580" xr:uid="{00000000-0005-0000-0000-00008D050000}"/>
    <cellStyle name="Percent 17" xfId="1589" xr:uid="{00000000-0005-0000-0000-00008E050000}"/>
    <cellStyle name="Percent 18" xfId="1591" xr:uid="{00000000-0005-0000-0000-00008F050000}"/>
    <cellStyle name="Percent 2" xfId="75" xr:uid="{00000000-0005-0000-0000-000090050000}"/>
    <cellStyle name="Percent 2 2" xfId="217" xr:uid="{00000000-0005-0000-0000-000091050000}"/>
    <cellStyle name="Percent 2 3" xfId="214" xr:uid="{00000000-0005-0000-0000-000092050000}"/>
    <cellStyle name="Percent 2 3 2" xfId="1080" xr:uid="{00000000-0005-0000-0000-000093050000}"/>
    <cellStyle name="Percent 2 4" xfId="1079" xr:uid="{00000000-0005-0000-0000-000094050000}"/>
    <cellStyle name="Percent 3" xfId="76" xr:uid="{00000000-0005-0000-0000-000095050000}"/>
    <cellStyle name="Percent 3 10" xfId="1195" xr:uid="{00000000-0005-0000-0000-000096050000}"/>
    <cellStyle name="Percent 3 2" xfId="140" xr:uid="{00000000-0005-0000-0000-000097050000}"/>
    <cellStyle name="Percent 3 2 2" xfId="636" xr:uid="{00000000-0005-0000-0000-000098050000}"/>
    <cellStyle name="Percent 3 2 2 2" xfId="1496" xr:uid="{00000000-0005-0000-0000-000099050000}"/>
    <cellStyle name="Percent 3 2 3" xfId="304" xr:uid="{00000000-0005-0000-0000-00009A050000}"/>
    <cellStyle name="Percent 3 2 4" xfId="1082" xr:uid="{00000000-0005-0000-0000-00009B050000}"/>
    <cellStyle name="Percent 3 3" xfId="291" xr:uid="{00000000-0005-0000-0000-00009C050000}"/>
    <cellStyle name="Percent 3 3 2" xfId="1227" xr:uid="{00000000-0005-0000-0000-00009D050000}"/>
    <cellStyle name="Percent 3 4" xfId="353" xr:uid="{00000000-0005-0000-0000-00009E050000}"/>
    <cellStyle name="Percent 3 4 2" xfId="1279" xr:uid="{00000000-0005-0000-0000-00009F050000}"/>
    <cellStyle name="Percent 3 5" xfId="359" xr:uid="{00000000-0005-0000-0000-0000A0050000}"/>
    <cellStyle name="Percent 3 5 2" xfId="1283" xr:uid="{00000000-0005-0000-0000-0000A1050000}"/>
    <cellStyle name="Percent 3 6" xfId="391" xr:uid="{00000000-0005-0000-0000-0000A2050000}"/>
    <cellStyle name="Percent 3 6 2" xfId="1315" xr:uid="{00000000-0005-0000-0000-0000A3050000}"/>
    <cellStyle name="Percent 3 7" xfId="560" xr:uid="{00000000-0005-0000-0000-0000A4050000}"/>
    <cellStyle name="Percent 3 8" xfId="257" xr:uid="{00000000-0005-0000-0000-0000A5050000}"/>
    <cellStyle name="Percent 3 9" xfId="1081" xr:uid="{00000000-0005-0000-0000-0000A6050000}"/>
    <cellStyle name="Percent 4" xfId="345" xr:uid="{00000000-0005-0000-0000-0000A7050000}"/>
    <cellStyle name="Percent 4 2" xfId="483" xr:uid="{00000000-0005-0000-0000-0000A8050000}"/>
    <cellStyle name="Percent 4 2 2" xfId="1084" xr:uid="{00000000-0005-0000-0000-0000A9050000}"/>
    <cellStyle name="Percent 4 2 3" xfId="1398" xr:uid="{00000000-0005-0000-0000-0000AA050000}"/>
    <cellStyle name="Percent 4 3" xfId="690" xr:uid="{00000000-0005-0000-0000-0000AB050000}"/>
    <cellStyle name="Percent 4 3 2" xfId="1508" xr:uid="{00000000-0005-0000-0000-0000AC050000}"/>
    <cellStyle name="Percent 4 4" xfId="1083" xr:uid="{00000000-0005-0000-0000-0000AD050000}"/>
    <cellStyle name="Percent 4 5" xfId="1271" xr:uid="{00000000-0005-0000-0000-0000AE050000}"/>
    <cellStyle name="Percent 5" xfId="348" xr:uid="{00000000-0005-0000-0000-0000AF050000}"/>
    <cellStyle name="Percent 5 2" xfId="1086" xr:uid="{00000000-0005-0000-0000-0000B0050000}"/>
    <cellStyle name="Percent 5 3" xfId="1085" xr:uid="{00000000-0005-0000-0000-0000B1050000}"/>
    <cellStyle name="Percent 5 4" xfId="1274" xr:uid="{00000000-0005-0000-0000-0000B2050000}"/>
    <cellStyle name="Percent 6" xfId="512" xr:uid="{00000000-0005-0000-0000-0000B3050000}"/>
    <cellStyle name="Percent 6 2" xfId="1087" xr:uid="{00000000-0005-0000-0000-0000B4050000}"/>
    <cellStyle name="Percent 7" xfId="758" xr:uid="{00000000-0005-0000-0000-0000B5050000}"/>
    <cellStyle name="Percent 8" xfId="761" xr:uid="{00000000-0005-0000-0000-0000B6050000}"/>
    <cellStyle name="Percent 9" xfId="757" xr:uid="{00000000-0005-0000-0000-0000B7050000}"/>
    <cellStyle name="PERCENTAGE" xfId="77" xr:uid="{00000000-0005-0000-0000-0000B8050000}"/>
    <cellStyle name="PrePop Currency (0)" xfId="78" xr:uid="{00000000-0005-0000-0000-0000B9050000}"/>
    <cellStyle name="PrePop Currency (2)" xfId="79" xr:uid="{00000000-0005-0000-0000-0000BA050000}"/>
    <cellStyle name="PrePop Units (0)" xfId="80" xr:uid="{00000000-0005-0000-0000-0000BB050000}"/>
    <cellStyle name="PrePop Units (1)" xfId="81" xr:uid="{00000000-0005-0000-0000-0000BC050000}"/>
    <cellStyle name="PrePop Units (2)" xfId="82" xr:uid="{00000000-0005-0000-0000-0000BD050000}"/>
    <cellStyle name="price" xfId="83" xr:uid="{00000000-0005-0000-0000-0000BE050000}"/>
    <cellStyle name="PSChar" xfId="84" xr:uid="{00000000-0005-0000-0000-0000BF050000}"/>
    <cellStyle name="PSDate" xfId="85" xr:uid="{00000000-0005-0000-0000-0000C0050000}"/>
    <cellStyle name="PSDec" xfId="86" xr:uid="{00000000-0005-0000-0000-0000C1050000}"/>
    <cellStyle name="PSHeading" xfId="87" xr:uid="{00000000-0005-0000-0000-0000C2050000}"/>
    <cellStyle name="PSInt" xfId="88" xr:uid="{00000000-0005-0000-0000-0000C3050000}"/>
    <cellStyle name="PSInt 2" xfId="1088" xr:uid="{00000000-0005-0000-0000-0000C4050000}"/>
    <cellStyle name="PSSpacer" xfId="89" xr:uid="{00000000-0005-0000-0000-0000C5050000}"/>
    <cellStyle name="pwstyle" xfId="90" xr:uid="{00000000-0005-0000-0000-0000C6050000}"/>
    <cellStyle name="Quantity" xfId="91" xr:uid="{00000000-0005-0000-0000-0000C7050000}"/>
    <cellStyle name="R00A" xfId="1090" xr:uid="{00000000-0005-0000-0000-0000C8050000}"/>
    <cellStyle name="R00B" xfId="1091" xr:uid="{00000000-0005-0000-0000-0000C9050000}"/>
    <cellStyle name="R00L" xfId="1092" xr:uid="{00000000-0005-0000-0000-0000CA050000}"/>
    <cellStyle name="R01A" xfId="1093" xr:uid="{00000000-0005-0000-0000-0000CB050000}"/>
    <cellStyle name="R01B" xfId="1094" xr:uid="{00000000-0005-0000-0000-0000CC050000}"/>
    <cellStyle name="R01H" xfId="1095" xr:uid="{00000000-0005-0000-0000-0000CD050000}"/>
    <cellStyle name="R01L" xfId="1096" xr:uid="{00000000-0005-0000-0000-0000CE050000}"/>
    <cellStyle name="R02A" xfId="1097" xr:uid="{00000000-0005-0000-0000-0000CF050000}"/>
    <cellStyle name="R02B" xfId="1098" xr:uid="{00000000-0005-0000-0000-0000D0050000}"/>
    <cellStyle name="R02H" xfId="1099" xr:uid="{00000000-0005-0000-0000-0000D1050000}"/>
    <cellStyle name="R02L" xfId="1100" xr:uid="{00000000-0005-0000-0000-0000D2050000}"/>
    <cellStyle name="R03A" xfId="1101" xr:uid="{00000000-0005-0000-0000-0000D3050000}"/>
    <cellStyle name="R03B" xfId="1102" xr:uid="{00000000-0005-0000-0000-0000D4050000}"/>
    <cellStyle name="R03H" xfId="1103" xr:uid="{00000000-0005-0000-0000-0000D5050000}"/>
    <cellStyle name="R03L" xfId="1104" xr:uid="{00000000-0005-0000-0000-0000D6050000}"/>
    <cellStyle name="R04A" xfId="1105" xr:uid="{00000000-0005-0000-0000-0000D7050000}"/>
    <cellStyle name="R04B" xfId="1106" xr:uid="{00000000-0005-0000-0000-0000D8050000}"/>
    <cellStyle name="R04H" xfId="1107" xr:uid="{00000000-0005-0000-0000-0000D9050000}"/>
    <cellStyle name="R04L" xfId="1108" xr:uid="{00000000-0005-0000-0000-0000DA050000}"/>
    <cellStyle name="R05A" xfId="1109" xr:uid="{00000000-0005-0000-0000-0000DB050000}"/>
    <cellStyle name="R05B" xfId="1110" xr:uid="{00000000-0005-0000-0000-0000DC050000}"/>
    <cellStyle name="R05H" xfId="1111" xr:uid="{00000000-0005-0000-0000-0000DD050000}"/>
    <cellStyle name="R05L" xfId="1112" xr:uid="{00000000-0005-0000-0000-0000DE050000}"/>
    <cellStyle name="R06A" xfId="1113" xr:uid="{00000000-0005-0000-0000-0000DF050000}"/>
    <cellStyle name="R06B" xfId="1114" xr:uid="{00000000-0005-0000-0000-0000E0050000}"/>
    <cellStyle name="R06H" xfId="1115" xr:uid="{00000000-0005-0000-0000-0000E1050000}"/>
    <cellStyle name="R06L" xfId="1116" xr:uid="{00000000-0005-0000-0000-0000E2050000}"/>
    <cellStyle name="R07A" xfId="1117" xr:uid="{00000000-0005-0000-0000-0000E3050000}"/>
    <cellStyle name="R07B" xfId="1118" xr:uid="{00000000-0005-0000-0000-0000E4050000}"/>
    <cellStyle name="R07H" xfId="1119" xr:uid="{00000000-0005-0000-0000-0000E5050000}"/>
    <cellStyle name="R07L" xfId="1120" xr:uid="{00000000-0005-0000-0000-0000E6050000}"/>
    <cellStyle name="RevList" xfId="92" xr:uid="{00000000-0005-0000-0000-0000E7050000}"/>
    <cellStyle name="rob" xfId="93" xr:uid="{00000000-0005-0000-0000-0000E8050000}"/>
    <cellStyle name="SAPBEXchaText" xfId="1121" xr:uid="{00000000-0005-0000-0000-0000E9050000}"/>
    <cellStyle name="SAPBEXfilterDrill" xfId="1122" xr:uid="{00000000-0005-0000-0000-0000EA050000}"/>
    <cellStyle name="SAPBEXheaderItem" xfId="1123" xr:uid="{00000000-0005-0000-0000-0000EB050000}"/>
    <cellStyle name="SAPBEXheaderText" xfId="1124" xr:uid="{00000000-0005-0000-0000-0000EC050000}"/>
    <cellStyle name="SAPBEXstdData" xfId="1125" xr:uid="{00000000-0005-0000-0000-0000ED050000}"/>
    <cellStyle name="SAPBEXstdDataEmph" xfId="1126" xr:uid="{00000000-0005-0000-0000-0000EE050000}"/>
    <cellStyle name="SAPBEXstdItem" xfId="1127" xr:uid="{00000000-0005-0000-0000-0000EF050000}"/>
    <cellStyle name="SAPBEXstdItemX" xfId="1128" xr:uid="{00000000-0005-0000-0000-0000F0050000}"/>
    <cellStyle name="SAPBEXtitle" xfId="1129" xr:uid="{00000000-0005-0000-0000-0000F1050000}"/>
    <cellStyle name="SAPBEXundefined" xfId="1130" xr:uid="{00000000-0005-0000-0000-0000F2050000}"/>
    <cellStyle name="sbt2" xfId="94" xr:uid="{00000000-0005-0000-0000-0000F3050000}"/>
    <cellStyle name="Standard_Anpassen der Amortisation" xfId="95" xr:uid="{00000000-0005-0000-0000-0000F4050000}"/>
    <cellStyle name="Style 1" xfId="96" xr:uid="{00000000-0005-0000-0000-0000F5050000}"/>
    <cellStyle name="Style 1 2" xfId="1131" xr:uid="{00000000-0005-0000-0000-0000F6050000}"/>
    <cellStyle name="Style 2" xfId="97" xr:uid="{00000000-0005-0000-0000-0000F7050000}"/>
    <cellStyle name="subt1" xfId="98" xr:uid="{00000000-0005-0000-0000-0000F8050000}"/>
    <cellStyle name="Subtotal" xfId="99" xr:uid="{00000000-0005-0000-0000-0000F9050000}"/>
    <cellStyle name="SubTotal 2" xfId="1132" xr:uid="{00000000-0005-0000-0000-0000FA050000}"/>
    <cellStyle name="Text Indent A" xfId="100" xr:uid="{00000000-0005-0000-0000-0000FB050000}"/>
    <cellStyle name="Text Indent B" xfId="101" xr:uid="{00000000-0005-0000-0000-0000FC050000}"/>
    <cellStyle name="Text Indent C" xfId="102" xr:uid="{00000000-0005-0000-0000-0000FD050000}"/>
    <cellStyle name="thaif1" xfId="1133" xr:uid="{00000000-0005-0000-0000-0000FE050000}"/>
    <cellStyle name="Timing Schedule" xfId="103" xr:uid="{00000000-0005-0000-0000-0000FF050000}"/>
    <cellStyle name="Title" xfId="158" builtinId="15" customBuiltin="1"/>
    <cellStyle name="Title 2" xfId="513" xr:uid="{00000000-0005-0000-0000-000001060000}"/>
    <cellStyle name="Title 2 2" xfId="1134" xr:uid="{00000000-0005-0000-0000-000002060000}"/>
    <cellStyle name="Title 3" xfId="658" xr:uid="{00000000-0005-0000-0000-000003060000}"/>
    <cellStyle name="Total" xfId="173" builtinId="25" customBuiltin="1"/>
    <cellStyle name="Total 2" xfId="529" xr:uid="{00000000-0005-0000-0000-000005060000}"/>
    <cellStyle name="Total 2 2" xfId="1135" xr:uid="{00000000-0005-0000-0000-000006060000}"/>
    <cellStyle name="Total 3" xfId="663" xr:uid="{00000000-0005-0000-0000-000007060000}"/>
    <cellStyle name="Total 3 2" xfId="1136" xr:uid="{00000000-0005-0000-0000-000008060000}"/>
    <cellStyle name="Total 4" xfId="1137" xr:uid="{00000000-0005-0000-0000-000009060000}"/>
    <cellStyle name="v" xfId="104" xr:uid="{00000000-0005-0000-0000-00000A060000}"/>
    <cellStyle name="Währung [0]_Compiling Utility Macros" xfId="105" xr:uid="{00000000-0005-0000-0000-00000B060000}"/>
    <cellStyle name="Währung_Compiling Utility Macros" xfId="106" xr:uid="{00000000-0005-0000-0000-00000C060000}"/>
    <cellStyle name="Warning Text" xfId="171" builtinId="11" customBuiltin="1"/>
    <cellStyle name="Warning Text 2" xfId="526" xr:uid="{00000000-0005-0000-0000-00000E060000}"/>
    <cellStyle name="Warning Text 2 2" xfId="1138" xr:uid="{00000000-0005-0000-0000-00000F060000}"/>
    <cellStyle name="Warning Text 3" xfId="677" xr:uid="{00000000-0005-0000-0000-000010060000}"/>
    <cellStyle name="Warning Text 3 2" xfId="1139" xr:uid="{00000000-0005-0000-0000-000011060000}"/>
    <cellStyle name="Warning Text 4" xfId="1140" xr:uid="{00000000-0005-0000-0000-000012060000}"/>
    <cellStyle name="เครื่องหมายจุลภาค [0]_Excel_MD97DL" xfId="1141" xr:uid="{00000000-0005-0000-0000-000013060000}"/>
    <cellStyle name="เครื่องหมายจุลภาค_Action_Plan_UOBที่บ้าน" xfId="1142" xr:uid="{00000000-0005-0000-0000-000014060000}"/>
    <cellStyle name="เครื่องหมายสกุลเงิน [0]_Excel_MD97DL" xfId="1143" xr:uid="{00000000-0005-0000-0000-000015060000}"/>
    <cellStyle name="เครื่องหมายสกุลเงิน_Excel_MD97DL" xfId="1144" xr:uid="{00000000-0005-0000-0000-000016060000}"/>
    <cellStyle name="เชื่อมโยงหลายมิติ" xfId="109" xr:uid="{00000000-0005-0000-0000-000017060000}"/>
    <cellStyle name="จุลภาค 2 2" xfId="485" xr:uid="{00000000-0005-0000-0000-000018060000}"/>
    <cellStyle name="จุลภาค 2 2 2" xfId="570" xr:uid="{00000000-0005-0000-0000-000019060000}"/>
    <cellStyle name="จุลภาค 2 2 2 2" xfId="593" xr:uid="{00000000-0005-0000-0000-00001A060000}"/>
    <cellStyle name="จุลภาค 2 2 2 2 2" xfId="626" xr:uid="{00000000-0005-0000-0000-00001B060000}"/>
    <cellStyle name="จุลภาค 2 2 2 2 2 2" xfId="743" xr:uid="{00000000-0005-0000-0000-00001C060000}"/>
    <cellStyle name="จุลภาค 2 2 2 2 2 2 2" xfId="1561" xr:uid="{00000000-0005-0000-0000-00001D060000}"/>
    <cellStyle name="จุลภาค 2 2 2 2 2 3" xfId="1486" xr:uid="{00000000-0005-0000-0000-00001E060000}"/>
    <cellStyle name="จุลภาค 2 2 2 2 3" xfId="712" xr:uid="{00000000-0005-0000-0000-00001F060000}"/>
    <cellStyle name="จุลภาค 2 2 2 2 3 2" xfId="1530" xr:uid="{00000000-0005-0000-0000-000020060000}"/>
    <cellStyle name="จุลภาค 2 2 2 2 4" xfId="1453" xr:uid="{00000000-0005-0000-0000-000021060000}"/>
    <cellStyle name="จุลภาค 2 2 2 3" xfId="610" xr:uid="{00000000-0005-0000-0000-000022060000}"/>
    <cellStyle name="จุลภาค 2 2 2 3 2" xfId="727" xr:uid="{00000000-0005-0000-0000-000023060000}"/>
    <cellStyle name="จุลภาค 2 2 2 3 2 2" xfId="1545" xr:uid="{00000000-0005-0000-0000-000024060000}"/>
    <cellStyle name="จุลภาค 2 2 2 3 3" xfId="1470" xr:uid="{00000000-0005-0000-0000-000025060000}"/>
    <cellStyle name="จุลภาค 2 2 2 4" xfId="696" xr:uid="{00000000-0005-0000-0000-000026060000}"/>
    <cellStyle name="จุลภาค 2 2 2 4 2" xfId="1514" xr:uid="{00000000-0005-0000-0000-000027060000}"/>
    <cellStyle name="จุลภาค 2 2 2 5" xfId="1433" xr:uid="{00000000-0005-0000-0000-000028060000}"/>
    <cellStyle name="จุลภาค 2 2 3" xfId="1400" xr:uid="{00000000-0005-0000-0000-000029060000}"/>
    <cellStyle name="ตามการเชื่อมโยงหลายมิติ" xfId="110" xr:uid="{00000000-0005-0000-0000-00002A060000}"/>
    <cellStyle name="น้บะภฒ_95" xfId="111" xr:uid="{00000000-0005-0000-0000-00002B060000}"/>
    <cellStyle name="ปกติ 2" xfId="1145" xr:uid="{00000000-0005-0000-0000-00002C060000}"/>
    <cellStyle name="ปกติ 2 2 11" xfId="484" xr:uid="{00000000-0005-0000-0000-00002D060000}"/>
    <cellStyle name="ปกติ 2 2 11 2" xfId="1399" xr:uid="{00000000-0005-0000-0000-00002E060000}"/>
    <cellStyle name="ปกติ 2 2 4" xfId="569" xr:uid="{00000000-0005-0000-0000-00002F060000}"/>
    <cellStyle name="ปกติ 2 2 4 2" xfId="592" xr:uid="{00000000-0005-0000-0000-000030060000}"/>
    <cellStyle name="ปกติ 2 2 4 2 2" xfId="1452" xr:uid="{00000000-0005-0000-0000-000031060000}"/>
    <cellStyle name="ปกติ 2 2 4 3" xfId="1432" xr:uid="{00000000-0005-0000-0000-000032060000}"/>
    <cellStyle name="ปกติ_219009-01-52" xfId="1146" xr:uid="{00000000-0005-0000-0000-000033060000}"/>
    <cellStyle name="ฤธถ [0]_95" xfId="112" xr:uid="{00000000-0005-0000-0000-000034060000}"/>
    <cellStyle name="ฤธถ_95" xfId="113" xr:uid="{00000000-0005-0000-0000-000035060000}"/>
    <cellStyle name="ล๋ศญ [0]_95" xfId="114" xr:uid="{00000000-0005-0000-0000-000036060000}"/>
    <cellStyle name="ล๋ศญ_95" xfId="115" xr:uid="{00000000-0005-0000-0000-000037060000}"/>
    <cellStyle name="วฅมุ_4ฟ๙ฝวภ๛" xfId="116" xr:uid="{00000000-0005-0000-0000-000038060000}"/>
    <cellStyle name="_x001d_๐'&amp;O—&amp;H_x000b__x0008_4_x0018__x0005__x0019__x000f__x0001__x0001_" xfId="1147" xr:uid="{00000000-0005-0000-0000-000039060000}"/>
    <cellStyle name="常规_Sheet1" xfId="117" xr:uid="{00000000-0005-0000-0000-00003A060000}"/>
    <cellStyle name="標準_Book1 グラフ 1" xfId="1148" xr:uid="{00000000-0005-0000-0000-00003B060000}"/>
  </cellStyles>
  <dxfs count="0"/>
  <tableStyles count="0" defaultTableStyle="TableStyleMedium9" defaultPivotStyle="PivotStyleLight16"/>
  <colors>
    <mruColors>
      <color rgb="FFFAFAFA"/>
      <color rgb="FFFFCCCC"/>
      <color rgb="FFFF99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Westpac\October9900_n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TAX\E\EEI66759\ElronDCF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Clients\Westpac\October9900_nch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https://proenth-my.sharepoint.com/Documents%20and%20Settings/phanumat/Desktop/Traffic%20Corner/Dream%20Media/Audit%20paper/Q2_07/sunisa/MANAGER/Q2/Audit%20paper/Q%202'06/Documents%20and%20Settings/nuttinee/My%20Documents/Clients/Westpac/October9900_nch.xls?F935B737" TargetMode="External"/><Relationship Id="rId1" Type="http://schemas.openxmlformats.org/officeDocument/2006/relationships/externalLinkPath" Target="file:///\\F935B737\October9900_nc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JOBS\NXTREND\GOREDC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ABAS-Listed/PROEN%20Crop%20Public%20Company%20Limited/PROEN%20Corp%20Public%20(Proimage%20Enginee)_Mar21%20(NWJ-14)%20(Roll)/PROEN%20Corp%20Q1'6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proenth-my.sharepoint.com/Documents%20and%20Settings/phanumat/Desktop/Traffic%20Corner/Dream%20Media/Audit%20paper/Q2_07/sunisa/MANAGER/Q2/Audit%20paper/Q%202'06/Documents%20and%20Settings/nuttinee/My%20Documents/Westpac/October9900_nch.xls?528DC08B" TargetMode="External"/><Relationship Id="rId1" Type="http://schemas.openxmlformats.org/officeDocument/2006/relationships/externalLinkPath" Target="file:///\\528DC08B\October9900_nc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shares/TEMP/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TEMP/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s/TEMP/MOD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%20Rin\aa\tcrt\client\non%20taxab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\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  <sheetName val="Non-Statistical Sampling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Q1'20"/>
      <sheetName val="PL Q1'20"/>
      <sheetName val="EQ"/>
      <sheetName val="CF Q1'20"/>
      <sheetName val="EN 2-4"/>
      <sheetName val="EN 5 (3M)"/>
      <sheetName val="EN6Conso"/>
      <sheetName val="EN 7"/>
      <sheetName val="EN 8-9"/>
      <sheetName val="T 2-4"/>
      <sheetName val="T 5 (3M)"/>
      <sheetName val="T 6conso"/>
      <sheetName val="T7"/>
      <sheetName val="T8-9"/>
    </sheetNames>
    <sheetDataSet>
      <sheetData sheetId="0"/>
      <sheetData sheetId="1">
        <row r="33">
          <cell r="AD33">
            <v>0</v>
          </cell>
        </row>
      </sheetData>
      <sheetData sheetId="2"/>
      <sheetData sheetId="3"/>
      <sheetData sheetId="4">
        <row r="49">
          <cell r="A49" t="str">
            <v>The accompanying notes form part of this interim financial information.</v>
          </cell>
        </row>
        <row r="147">
          <cell r="A147" t="str">
            <v>The accompanying notes form part of this interim financial information.</v>
          </cell>
        </row>
      </sheetData>
      <sheetData sheetId="5">
        <row r="34">
          <cell r="D34">
            <v>21</v>
          </cell>
        </row>
      </sheetData>
      <sheetData sheetId="6">
        <row r="17">
          <cell r="D17">
            <v>18</v>
          </cell>
        </row>
      </sheetData>
      <sheetData sheetId="7">
        <row r="15">
          <cell r="C15">
            <v>18</v>
          </cell>
        </row>
      </sheetData>
      <sheetData sheetId="8">
        <row r="15">
          <cell r="D15">
            <v>13</v>
          </cell>
        </row>
      </sheetData>
      <sheetData sheetId="9">
        <row r="94">
          <cell r="A94" t="str">
            <v>หมายเหตุประกอบข้อมูลทางการเงินเป็นส่วนหนึ่งของข้อมูลทางการเงินระหว่างกาลนี้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  <sheetName val="LBOReturns"/>
      <sheetName val="Acq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o Forma"/>
      <sheetName val="increm pf"/>
      <sheetName val="Price"/>
      <sheetName val="Prepayment Penalty"/>
      <sheetName val="Sheet1"/>
      <sheetName val="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5xxxxx"/>
      <sheetName val="64xxxx"/>
      <sheetName val="12.31.01"/>
      <sheetName val="#REF"/>
      <sheetName val="REPORT"/>
      <sheetName val="Trial Balance"/>
      <sheetName val="vouch"/>
      <sheetName val="FIN TB_SI"/>
      <sheetName val="Prft&amp;Loss"/>
      <sheetName val="_FS1220"/>
      <sheetName val="_FS1610"/>
      <sheetName val="_FS1710"/>
      <sheetName val="12_31_01"/>
      <sheetName val="Trial_Balance"/>
      <sheetName val="FIN_TB_SI"/>
      <sheetName val="Accruals &amp; Prepayments "/>
      <sheetName val="Expenses"/>
      <sheetName val="BALANCE SHEET "/>
      <sheetName val="คีย์ข้อมูลรายละเอียดต่างๆ"/>
      <sheetName val="stat local"/>
      <sheetName val="ลูกหนี้_เก่า_"/>
      <sheetName val="DPLA"/>
      <sheetName val="DealerData"/>
      <sheetName val="Wkgs_BS Lead"/>
      <sheetName val="DEP12"/>
      <sheetName val="V310"/>
      <sheetName val="TB"/>
      <sheetName val="Accruals_&amp;_Prepayments_"/>
      <sheetName val="STart"/>
      <sheetName val="Total 01'05"/>
      <sheetName val="仕様2"/>
      <sheetName val="Investments"/>
      <sheetName val="43"/>
      <sheetName val="AA-1"/>
      <sheetName val="PS-1995"/>
      <sheetName val="กราฟ"/>
      <sheetName val="10-1 Media"/>
      <sheetName val="10-cut"/>
      <sheetName val="様式B-15"/>
      <sheetName val="VBMON"/>
      <sheetName val="30"/>
      <sheetName val="STATEMENT"/>
      <sheetName val="อัตรามรณะ"/>
      <sheetName val="FF-3"/>
      <sheetName val="M_Maincomp"/>
      <sheetName val="R"/>
      <sheetName val="Age311299TESP"/>
      <sheetName val="P4DDBFTESP"/>
      <sheetName val="IntDec00TespM&amp;B"/>
      <sheetName val="HP"/>
      <sheetName val="Group"/>
      <sheetName val="CA-O7"/>
      <sheetName val="DFA"/>
      <sheetName val="pa group"/>
      <sheetName val="JDS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LBOReturns"/>
      <sheetName val="AcqBS"/>
      <sheetName val="increm pf"/>
      <sheetName val="Price"/>
      <sheetName val="Sheet1"/>
      <sheetName val="Pro Forma"/>
      <sheetName val="Pro Forma (2)"/>
      <sheetName val="Output (GAAP) (2)"/>
      <sheetName val="Output (2)"/>
      <sheetName val="__FDSCACHE__"/>
      <sheetName val="Output (GAAP)"/>
      <sheetName val="Output"/>
      <sheetName val="INSS"/>
      <sheetName val="Contribution"/>
      <sheetName val="Contr - FD"/>
      <sheetName val="Contr - TM"/>
      <sheetName val="Adjusted Contribution"/>
      <sheetName val="Cash Burn"/>
      <sheetName val="Multiples"/>
      <sheetName val="SyncAlloc"/>
      <sheetName val="PricePerformance"/>
      <sheetName val="ValMtrx"/>
      <sheetName val="CapSum-Tux"/>
      <sheetName val="CapSum-Top hat"/>
      <sheetName val="DCF-Tux Mgt 2001"/>
      <sheetName val="DCF-Tux Mgt 2002"/>
      <sheetName val="DCF-Tux Mgt 2001 Norm"/>
      <sheetName val="DCF-Tux Str Estimates"/>
      <sheetName val="DCF-Top Hat mgt"/>
      <sheetName val="DCF-Top Hat Str Est."/>
      <sheetName val="DCF-Top Hat Synergies"/>
      <sheetName val="MSDW SbyS"/>
      <sheetName val="SbyS"/>
      <sheetName val="Contribution2"/>
      <sheetName val="Combination - Street Est."/>
      <sheetName val="PF W-O Synergies"/>
      <sheetName val="Combination -Management Est."/>
      <sheetName val="Top Hat"/>
      <sheetName val="Tuxedo"/>
      <sheetName val="Analyst Avg"/>
      <sheetName val="Synergy Sensitivity"/>
      <sheetName val="Sheet2"/>
      <sheetName val="Sheet3"/>
      <sheetName val="Jupiter&gt;&gt;&gt;&gt;&gt;"/>
      <sheetName val="Jupiter IS"/>
      <sheetName val="Jupiter BSCF"/>
      <sheetName val="Jupiter Rat"/>
      <sheetName val="Jupiter DCF1"/>
      <sheetName val="Jupiter DCF2"/>
      <sheetName val="Saturn&gt;&gt;&gt;&gt;&gt;&gt;"/>
      <sheetName val="Saturn IS"/>
      <sheetName val="Saturn BSCF"/>
      <sheetName val="Saturn DCF1"/>
      <sheetName val="Saturn DCF2"/>
      <sheetName val="Saturn Ratios"/>
      <sheetName val="Spaceshot&gt;&gt;&gt;&gt;&gt;"/>
      <sheetName val="Op-BS"/>
      <sheetName val="Output&gt;&gt;&gt;&gt;&gt;"/>
      <sheetName val="Matrix"/>
      <sheetName val="Case"/>
      <sheetName val="Model"/>
      <sheetName val="Inc Stmt"/>
      <sheetName val="Tech Placement"/>
      <sheetName val="Inc Stmt Sensitivities"/>
      <sheetName val="Other Sensitivities"/>
      <sheetName val="WC"/>
      <sheetName val="Taxes"/>
      <sheetName val="START"/>
      <sheetName val="Private Round"/>
      <sheetName val="Expense Margins &amp; Other"/>
      <sheetName val="D &amp; A"/>
      <sheetName val="Working Capital"/>
      <sheetName val="Balance Sheet"/>
      <sheetName val="Income statement"/>
      <sheetName val="Cashflow"/>
      <sheetName val="External Revenue"/>
      <sheetName val="Internal Revenue"/>
      <sheetName val="Financial Build-up"/>
      <sheetName val="Entertainment Build-up"/>
      <sheetName val="Hosting Build-Up"/>
      <sheetName val="Module1"/>
      <sheetName val="May_01"/>
      <sheetName val="Co. C"/>
      <sheetName val="RegEBITDA"/>
      <sheetName val="Control Panel"/>
      <sheetName val="Annual Financials"/>
      <sheetName val="LBO"/>
      <sheetName val="LBO-Monthly"/>
      <sheetName val="Comp-Pres"/>
      <sheetName val="Val Chart"/>
      <sheetName val="DCF"/>
      <sheetName val="Debt Capacity"/>
      <sheetName val="WACC"/>
      <sheetName val="PrintMacro"/>
      <sheetName val="Setup"/>
      <sheetName val="Prepayment Penal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/>
      <sheetData sheetId="89"/>
      <sheetData sheetId="90"/>
      <sheetData sheetId="9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P147"/>
  <sheetViews>
    <sheetView showZeros="0" topLeftCell="A108" zoomScale="85" zoomScaleNormal="85" zoomScaleSheetLayoutView="100" workbookViewId="0">
      <selection activeCell="U90" sqref="U90"/>
    </sheetView>
  </sheetViews>
  <sheetFormatPr defaultColWidth="9.140625" defaultRowHeight="16.5" customHeight="1"/>
  <cols>
    <col min="1" max="6" width="1.7109375" style="57" customWidth="1"/>
    <col min="7" max="7" width="26.5703125" style="57" customWidth="1"/>
    <col min="8" max="8" width="5.140625" style="293" customWidth="1"/>
    <col min="9" max="9" width="0.7109375" style="293" customWidth="1"/>
    <col min="10" max="10" width="13.28515625" style="293" customWidth="1"/>
    <col min="11" max="11" width="0.7109375" style="293" customWidth="1"/>
    <col min="12" max="12" width="13.28515625" style="293" customWidth="1"/>
    <col min="13" max="13" width="0.7109375" style="15" customWidth="1"/>
    <col min="14" max="14" width="13.28515625" style="21" customWidth="1"/>
    <col min="15" max="15" width="0.7109375" style="21" customWidth="1"/>
    <col min="16" max="16" width="13.28515625" style="21" customWidth="1"/>
    <col min="17" max="16384" width="9.140625" style="57"/>
  </cols>
  <sheetData>
    <row r="1" spans="1:16" s="1" customFormat="1" ht="16.5" customHeight="1">
      <c r="A1" s="36" t="s">
        <v>0</v>
      </c>
      <c r="H1" s="294"/>
      <c r="I1" s="294"/>
      <c r="J1" s="294"/>
      <c r="K1" s="294"/>
      <c r="L1" s="294"/>
      <c r="M1" s="7"/>
      <c r="N1" s="2"/>
      <c r="O1" s="2"/>
      <c r="P1" s="2"/>
    </row>
    <row r="2" spans="1:16" s="1" customFormat="1" ht="16.5" customHeight="1">
      <c r="A2" s="1" t="s">
        <v>1</v>
      </c>
      <c r="H2" s="294"/>
      <c r="I2" s="294"/>
      <c r="J2" s="294"/>
      <c r="K2" s="294"/>
      <c r="L2" s="294"/>
      <c r="M2" s="7"/>
      <c r="N2" s="2"/>
      <c r="O2" s="2"/>
      <c r="P2" s="2"/>
    </row>
    <row r="3" spans="1:16" s="1" customFormat="1" ht="16.5" customHeight="1">
      <c r="A3" s="3" t="s">
        <v>2</v>
      </c>
      <c r="B3" s="4"/>
      <c r="C3" s="4"/>
      <c r="D3" s="4"/>
      <c r="E3" s="4"/>
      <c r="F3" s="4"/>
      <c r="G3" s="4"/>
      <c r="H3" s="295"/>
      <c r="I3" s="295"/>
      <c r="J3" s="295"/>
      <c r="K3" s="295"/>
      <c r="L3" s="295"/>
      <c r="M3" s="295"/>
      <c r="N3" s="47"/>
      <c r="O3" s="47"/>
      <c r="P3" s="47"/>
    </row>
    <row r="4" spans="1:16" s="1" customFormat="1" ht="16.5" customHeight="1">
      <c r="A4" s="5"/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8"/>
      <c r="O4" s="8"/>
      <c r="P4" s="8"/>
    </row>
    <row r="5" spans="1:16" s="1" customFormat="1" ht="16.5" customHeight="1">
      <c r="A5" s="5"/>
      <c r="B5" s="6"/>
      <c r="C5" s="6"/>
      <c r="D5" s="6"/>
      <c r="E5" s="6"/>
      <c r="F5" s="6"/>
      <c r="G5" s="6"/>
      <c r="H5" s="7"/>
      <c r="I5" s="7"/>
      <c r="J5" s="7"/>
      <c r="K5" s="7"/>
      <c r="L5" s="7"/>
      <c r="M5" s="7"/>
      <c r="N5" s="8"/>
      <c r="O5" s="8"/>
      <c r="P5" s="8"/>
    </row>
    <row r="6" spans="1:16" s="1" customFormat="1" ht="16.5" customHeight="1">
      <c r="H6" s="294"/>
      <c r="I6" s="294"/>
      <c r="J6" s="308" t="s">
        <v>3</v>
      </c>
      <c r="K6" s="308"/>
      <c r="L6" s="308"/>
      <c r="M6" s="7"/>
      <c r="N6" s="309" t="s">
        <v>4</v>
      </c>
      <c r="O6" s="309"/>
      <c r="P6" s="309"/>
    </row>
    <row r="7" spans="1:16" s="1" customFormat="1" ht="16.5" customHeight="1">
      <c r="H7" s="294"/>
      <c r="I7" s="294"/>
      <c r="J7" s="306" t="s">
        <v>5</v>
      </c>
      <c r="K7" s="307"/>
      <c r="L7" s="307"/>
      <c r="M7" s="34"/>
      <c r="N7" s="306" t="s">
        <v>5</v>
      </c>
      <c r="O7" s="307"/>
      <c r="P7" s="307"/>
    </row>
    <row r="8" spans="1:16" s="1" customFormat="1" ht="16.5" customHeight="1">
      <c r="H8" s="294"/>
      <c r="I8" s="294"/>
      <c r="J8" s="12" t="s">
        <v>6</v>
      </c>
      <c r="K8" s="12"/>
      <c r="L8" s="12" t="s">
        <v>7</v>
      </c>
      <c r="M8" s="8"/>
      <c r="N8" s="12" t="s">
        <v>6</v>
      </c>
      <c r="O8" s="12"/>
      <c r="P8" s="12" t="s">
        <v>7</v>
      </c>
    </row>
    <row r="9" spans="1:16" s="1" customFormat="1" ht="16.5" customHeight="1">
      <c r="H9" s="294"/>
      <c r="I9" s="294"/>
      <c r="J9" s="48" t="s">
        <v>8</v>
      </c>
      <c r="K9" s="48"/>
      <c r="L9" s="48" t="s">
        <v>9</v>
      </c>
      <c r="M9" s="9"/>
      <c r="N9" s="48" t="s">
        <v>8</v>
      </c>
      <c r="O9" s="48"/>
      <c r="P9" s="48" t="s">
        <v>9</v>
      </c>
    </row>
    <row r="10" spans="1:16" s="1" customFormat="1" ht="16.5" customHeight="1">
      <c r="H10" s="294"/>
      <c r="I10" s="294"/>
      <c r="J10" s="48" t="s">
        <v>10</v>
      </c>
      <c r="K10" s="48"/>
      <c r="L10" s="48" t="s">
        <v>11</v>
      </c>
      <c r="M10" s="9"/>
      <c r="N10" s="48" t="s">
        <v>10</v>
      </c>
      <c r="O10" s="48"/>
      <c r="P10" s="48" t="s">
        <v>11</v>
      </c>
    </row>
    <row r="11" spans="1:16" s="1" customFormat="1" ht="16.5" customHeight="1">
      <c r="H11" s="10" t="s">
        <v>12</v>
      </c>
      <c r="I11" s="294"/>
      <c r="J11" s="11" t="s">
        <v>13</v>
      </c>
      <c r="K11" s="12"/>
      <c r="L11" s="11" t="s">
        <v>13</v>
      </c>
      <c r="M11" s="12"/>
      <c r="N11" s="11" t="s">
        <v>13</v>
      </c>
      <c r="O11" s="12"/>
      <c r="P11" s="11" t="s">
        <v>13</v>
      </c>
    </row>
    <row r="12" spans="1:16" s="1" customFormat="1" ht="16.5" customHeight="1">
      <c r="H12" s="7"/>
      <c r="I12" s="294"/>
      <c r="J12" s="179"/>
      <c r="K12" s="8"/>
      <c r="L12" s="8"/>
      <c r="M12" s="7"/>
      <c r="N12" s="179"/>
      <c r="O12" s="8"/>
      <c r="P12" s="8"/>
    </row>
    <row r="13" spans="1:16" s="14" customFormat="1" ht="16.5" customHeight="1">
      <c r="A13" s="13" t="s">
        <v>14</v>
      </c>
      <c r="H13" s="15"/>
      <c r="I13" s="15"/>
      <c r="J13" s="180"/>
      <c r="K13" s="16"/>
      <c r="L13" s="16"/>
      <c r="M13" s="15"/>
      <c r="N13" s="180"/>
      <c r="O13" s="16"/>
      <c r="P13" s="16"/>
    </row>
    <row r="14" spans="1:16" s="14" customFormat="1" ht="16.5" customHeight="1">
      <c r="A14" s="57"/>
      <c r="E14" s="17"/>
      <c r="H14" s="15"/>
      <c r="I14" s="15"/>
      <c r="J14" s="180"/>
      <c r="K14" s="16"/>
      <c r="L14" s="16"/>
      <c r="M14" s="15"/>
      <c r="N14" s="180"/>
      <c r="O14" s="16"/>
      <c r="P14" s="16"/>
    </row>
    <row r="15" spans="1:16" s="14" customFormat="1" ht="16.5" customHeight="1">
      <c r="A15" s="13" t="s">
        <v>15</v>
      </c>
      <c r="B15" s="17"/>
      <c r="E15" s="17"/>
      <c r="H15" s="15"/>
      <c r="I15" s="15"/>
      <c r="J15" s="181"/>
      <c r="K15" s="16"/>
      <c r="L15" s="49"/>
      <c r="M15" s="15"/>
      <c r="N15" s="181"/>
      <c r="O15" s="16"/>
      <c r="P15" s="49"/>
    </row>
    <row r="16" spans="1:16" s="14" customFormat="1" ht="16.5" customHeight="1">
      <c r="A16" s="1"/>
      <c r="B16" s="17"/>
      <c r="E16" s="17"/>
      <c r="H16" s="15"/>
      <c r="I16" s="15"/>
      <c r="J16" s="180"/>
      <c r="K16" s="16"/>
      <c r="L16" s="16"/>
      <c r="M16" s="15"/>
      <c r="N16" s="180"/>
      <c r="O16" s="16"/>
      <c r="P16" s="16"/>
    </row>
    <row r="17" spans="1:16" s="14" customFormat="1" ht="16.5" customHeight="1">
      <c r="A17" s="18" t="s">
        <v>16</v>
      </c>
      <c r="H17" s="15"/>
      <c r="I17" s="15"/>
      <c r="J17" s="180">
        <v>251012812</v>
      </c>
      <c r="K17" s="16"/>
      <c r="L17" s="16">
        <v>552742896</v>
      </c>
      <c r="M17" s="16"/>
      <c r="N17" s="180">
        <v>235717929</v>
      </c>
      <c r="O17" s="15"/>
      <c r="P17" s="16">
        <v>544186255</v>
      </c>
    </row>
    <row r="18" spans="1:16" s="14" customFormat="1" ht="16.5" customHeight="1">
      <c r="A18" s="18" t="s">
        <v>17</v>
      </c>
      <c r="E18" s="17"/>
      <c r="H18" s="15">
        <v>7</v>
      </c>
      <c r="I18" s="15"/>
      <c r="J18" s="180">
        <v>783499964</v>
      </c>
      <c r="K18" s="16"/>
      <c r="L18" s="16">
        <v>698082375</v>
      </c>
      <c r="M18" s="16"/>
      <c r="N18" s="180">
        <v>638084387</v>
      </c>
      <c r="O18" s="15"/>
      <c r="P18" s="16">
        <v>622500777</v>
      </c>
    </row>
    <row r="19" spans="1:16" s="14" customFormat="1" ht="16.5" customHeight="1">
      <c r="A19" s="18" t="s">
        <v>18</v>
      </c>
      <c r="E19" s="17"/>
      <c r="H19" s="15"/>
      <c r="I19" s="15"/>
      <c r="J19" s="180">
        <v>5747135</v>
      </c>
      <c r="K19" s="16"/>
      <c r="L19" s="16">
        <v>5684804</v>
      </c>
      <c r="M19" s="16"/>
      <c r="N19" s="180">
        <v>5747135</v>
      </c>
      <c r="O19" s="15"/>
      <c r="P19" s="16">
        <v>5684804</v>
      </c>
    </row>
    <row r="20" spans="1:16" s="14" customFormat="1" ht="16.5" customHeight="1">
      <c r="A20" s="57" t="s">
        <v>19</v>
      </c>
      <c r="B20" s="57"/>
      <c r="E20" s="17"/>
      <c r="H20" s="15">
        <v>17</v>
      </c>
      <c r="I20" s="15"/>
      <c r="J20" s="180">
        <v>0</v>
      </c>
      <c r="K20" s="16"/>
      <c r="L20" s="16">
        <v>0</v>
      </c>
      <c r="M20" s="16"/>
      <c r="N20" s="180">
        <v>154729803</v>
      </c>
      <c r="O20" s="15"/>
      <c r="P20" s="16">
        <v>87323303</v>
      </c>
    </row>
    <row r="21" spans="1:16" s="14" customFormat="1" ht="16.5" customHeight="1">
      <c r="A21" s="57" t="s">
        <v>20</v>
      </c>
      <c r="B21" s="57"/>
      <c r="E21" s="17"/>
      <c r="H21" s="15"/>
      <c r="I21" s="15"/>
      <c r="J21" s="180">
        <v>2373180</v>
      </c>
      <c r="K21" s="16"/>
      <c r="L21" s="16">
        <v>2373180</v>
      </c>
      <c r="M21" s="16"/>
      <c r="N21" s="180">
        <v>2373180</v>
      </c>
      <c r="O21" s="15"/>
      <c r="P21" s="16">
        <v>2373180</v>
      </c>
    </row>
    <row r="22" spans="1:16" s="14" customFormat="1" ht="16.5" customHeight="1">
      <c r="A22" s="57" t="s">
        <v>21</v>
      </c>
      <c r="H22" s="15">
        <v>8</v>
      </c>
      <c r="I22" s="15"/>
      <c r="J22" s="180">
        <v>2690927</v>
      </c>
      <c r="K22" s="16"/>
      <c r="L22" s="16">
        <v>9790784</v>
      </c>
      <c r="M22" s="16"/>
      <c r="N22" s="180">
        <v>2530632</v>
      </c>
      <c r="O22" s="15"/>
      <c r="P22" s="16">
        <v>9630489</v>
      </c>
    </row>
    <row r="23" spans="1:16" s="14" customFormat="1" ht="16.5" customHeight="1">
      <c r="A23" s="57" t="s">
        <v>22</v>
      </c>
      <c r="H23" s="15"/>
      <c r="I23" s="15"/>
      <c r="J23" s="182">
        <v>19653486</v>
      </c>
      <c r="K23" s="16"/>
      <c r="L23" s="33">
        <v>11668799</v>
      </c>
      <c r="M23" s="16"/>
      <c r="N23" s="182">
        <v>13318262</v>
      </c>
      <c r="O23" s="15"/>
      <c r="P23" s="33">
        <v>6772756</v>
      </c>
    </row>
    <row r="24" spans="1:16" s="14" customFormat="1" ht="16.5" customHeight="1">
      <c r="E24" s="17"/>
      <c r="H24" s="15"/>
      <c r="I24" s="15"/>
      <c r="J24" s="180"/>
      <c r="K24" s="16"/>
      <c r="L24" s="16"/>
      <c r="M24" s="16"/>
      <c r="N24" s="180"/>
      <c r="O24" s="15"/>
      <c r="P24" s="16"/>
    </row>
    <row r="25" spans="1:16" s="14" customFormat="1" ht="16.5" customHeight="1">
      <c r="A25" s="20" t="s">
        <v>23</v>
      </c>
      <c r="H25" s="296"/>
      <c r="I25" s="15"/>
      <c r="J25" s="182">
        <f>SUM(J17:J24)</f>
        <v>1064977504</v>
      </c>
      <c r="K25" s="16"/>
      <c r="L25" s="33">
        <f>SUM(L17:L24)</f>
        <v>1280342838</v>
      </c>
      <c r="M25" s="16"/>
      <c r="N25" s="182">
        <f>SUM(N17:N24)</f>
        <v>1052501328</v>
      </c>
      <c r="O25" s="15"/>
      <c r="P25" s="33">
        <f>SUM(P17:P24)</f>
        <v>1278471564</v>
      </c>
    </row>
    <row r="26" spans="1:16" s="14" customFormat="1" ht="16.5" customHeight="1">
      <c r="A26" s="57"/>
      <c r="H26" s="296"/>
      <c r="I26" s="15"/>
      <c r="J26" s="183"/>
      <c r="K26" s="21"/>
      <c r="L26" s="21"/>
      <c r="M26" s="21"/>
      <c r="N26" s="183"/>
      <c r="O26" s="15"/>
      <c r="P26" s="21"/>
    </row>
    <row r="27" spans="1:16" s="14" customFormat="1" ht="16.5" customHeight="1">
      <c r="A27" s="20" t="s">
        <v>24</v>
      </c>
      <c r="H27" s="296"/>
      <c r="I27" s="15"/>
      <c r="J27" s="183"/>
      <c r="K27" s="21"/>
      <c r="L27" s="21"/>
      <c r="M27" s="21"/>
      <c r="N27" s="183"/>
      <c r="O27" s="15"/>
      <c r="P27" s="21"/>
    </row>
    <row r="28" spans="1:16" s="14" customFormat="1" ht="16.5" customHeight="1">
      <c r="A28" s="1"/>
      <c r="H28" s="296"/>
      <c r="I28" s="15"/>
      <c r="J28" s="183"/>
      <c r="K28" s="21"/>
      <c r="L28" s="21"/>
      <c r="M28" s="21"/>
      <c r="N28" s="183"/>
      <c r="O28" s="15"/>
      <c r="P28" s="21"/>
    </row>
    <row r="29" spans="1:16" s="14" customFormat="1" ht="16.5" customHeight="1">
      <c r="A29" s="297" t="s">
        <v>25</v>
      </c>
      <c r="H29" s="296"/>
      <c r="I29" s="15"/>
      <c r="J29" s="180">
        <v>92109826</v>
      </c>
      <c r="K29" s="21"/>
      <c r="L29" s="16">
        <v>87129826</v>
      </c>
      <c r="M29" s="21"/>
      <c r="N29" s="180">
        <v>84192326</v>
      </c>
      <c r="O29" s="15"/>
      <c r="P29" s="16">
        <v>83819826</v>
      </c>
    </row>
    <row r="30" spans="1:16" s="14" customFormat="1" ht="16.5" customHeight="1">
      <c r="A30" s="297" t="s">
        <v>26</v>
      </c>
      <c r="H30" s="296"/>
      <c r="I30" s="15"/>
      <c r="J30" s="180">
        <v>2202543</v>
      </c>
      <c r="K30" s="21"/>
      <c r="L30" s="16">
        <v>3649096</v>
      </c>
      <c r="M30" s="21"/>
      <c r="N30" s="180">
        <v>2202543</v>
      </c>
      <c r="O30" s="15"/>
      <c r="P30" s="16">
        <v>3649096</v>
      </c>
    </row>
    <row r="31" spans="1:16" s="14" customFormat="1" ht="16.5" customHeight="1">
      <c r="A31" s="297" t="s">
        <v>27</v>
      </c>
      <c r="H31" s="296">
        <v>9</v>
      </c>
      <c r="I31" s="15"/>
      <c r="J31" s="180">
        <v>0</v>
      </c>
      <c r="K31" s="21"/>
      <c r="L31" s="16">
        <v>0</v>
      </c>
      <c r="M31" s="21"/>
      <c r="N31" s="180">
        <v>13624575</v>
      </c>
      <c r="O31" s="15"/>
      <c r="P31" s="16">
        <v>13624575</v>
      </c>
    </row>
    <row r="32" spans="1:16" s="14" customFormat="1" ht="16.5" customHeight="1">
      <c r="A32" s="297" t="s">
        <v>28</v>
      </c>
      <c r="H32" s="296">
        <v>9</v>
      </c>
      <c r="I32" s="15"/>
      <c r="J32" s="180">
        <v>95000040</v>
      </c>
      <c r="K32" s="21"/>
      <c r="L32" s="16">
        <v>0</v>
      </c>
      <c r="M32" s="21"/>
      <c r="N32" s="180">
        <v>95000040</v>
      </c>
      <c r="O32" s="15"/>
      <c r="P32" s="16">
        <v>0</v>
      </c>
    </row>
    <row r="33" spans="1:16" s="14" customFormat="1" ht="16.5" customHeight="1">
      <c r="A33" s="297" t="s">
        <v>29</v>
      </c>
      <c r="H33" s="296">
        <v>10</v>
      </c>
      <c r="I33" s="15"/>
      <c r="J33" s="180">
        <v>221840635</v>
      </c>
      <c r="K33" s="21"/>
      <c r="L33" s="16">
        <v>172268548</v>
      </c>
      <c r="M33" s="21"/>
      <c r="N33" s="180">
        <v>220402019</v>
      </c>
      <c r="O33" s="15"/>
      <c r="P33" s="16">
        <v>170785031</v>
      </c>
    </row>
    <row r="34" spans="1:16" s="14" customFormat="1" ht="16.5" customHeight="1">
      <c r="A34" s="297" t="s">
        <v>30</v>
      </c>
      <c r="H34" s="296">
        <v>11</v>
      </c>
      <c r="I34" s="15"/>
      <c r="J34" s="180">
        <v>17515455</v>
      </c>
      <c r="K34" s="21"/>
      <c r="L34" s="16">
        <v>17494872</v>
      </c>
      <c r="M34" s="21"/>
      <c r="N34" s="180">
        <v>17515455</v>
      </c>
      <c r="O34" s="15"/>
      <c r="P34" s="16">
        <v>17494872</v>
      </c>
    </row>
    <row r="35" spans="1:16" s="14" customFormat="1" ht="16.5" customHeight="1">
      <c r="A35" s="297" t="s">
        <v>31</v>
      </c>
      <c r="H35" s="296">
        <v>10</v>
      </c>
      <c r="I35" s="15"/>
      <c r="J35" s="180">
        <v>4431957</v>
      </c>
      <c r="K35" s="21"/>
      <c r="L35" s="16">
        <v>4434249</v>
      </c>
      <c r="M35" s="21"/>
      <c r="N35" s="180">
        <v>4414472</v>
      </c>
      <c r="O35" s="15"/>
      <c r="P35" s="16">
        <v>4414977</v>
      </c>
    </row>
    <row r="36" spans="1:16" s="14" customFormat="1" ht="16.5" customHeight="1">
      <c r="A36" s="297" t="s">
        <v>32</v>
      </c>
      <c r="H36" s="296"/>
      <c r="I36" s="15"/>
      <c r="J36" s="180">
        <v>21458312</v>
      </c>
      <c r="K36" s="21"/>
      <c r="L36" s="16">
        <v>21295065</v>
      </c>
      <c r="M36" s="21"/>
      <c r="N36" s="180">
        <v>11829290</v>
      </c>
      <c r="O36" s="15"/>
      <c r="P36" s="16">
        <v>10635004</v>
      </c>
    </row>
    <row r="37" spans="1:16" s="14" customFormat="1" ht="16.5" customHeight="1">
      <c r="A37" s="57" t="s">
        <v>33</v>
      </c>
      <c r="H37" s="296">
        <v>0</v>
      </c>
      <c r="I37" s="15"/>
      <c r="J37" s="182">
        <v>3420868</v>
      </c>
      <c r="K37" s="16"/>
      <c r="L37" s="33">
        <v>3764890</v>
      </c>
      <c r="M37" s="16"/>
      <c r="N37" s="182">
        <v>1981059</v>
      </c>
      <c r="O37" s="15"/>
      <c r="P37" s="33">
        <v>1980659</v>
      </c>
    </row>
    <row r="38" spans="1:16" s="14" customFormat="1" ht="16.5" customHeight="1">
      <c r="E38" s="17"/>
      <c r="H38" s="15"/>
      <c r="I38" s="15"/>
      <c r="J38" s="180"/>
      <c r="K38" s="16"/>
      <c r="L38" s="16"/>
      <c r="M38" s="16"/>
      <c r="N38" s="180"/>
      <c r="O38" s="15"/>
      <c r="P38" s="16"/>
    </row>
    <row r="39" spans="1:16" s="14" customFormat="1" ht="16.5" customHeight="1">
      <c r="A39" s="20" t="s">
        <v>34</v>
      </c>
      <c r="H39" s="15"/>
      <c r="I39" s="15"/>
      <c r="J39" s="182">
        <f>SUM(J29:J38)</f>
        <v>457979636</v>
      </c>
      <c r="K39" s="16"/>
      <c r="L39" s="33">
        <f>SUM(L29:L38)</f>
        <v>310036546</v>
      </c>
      <c r="M39" s="16"/>
      <c r="N39" s="182">
        <f>SUM(N29:N38)</f>
        <v>451161779</v>
      </c>
      <c r="O39" s="15"/>
      <c r="P39" s="33">
        <f>SUM(P29:P38)</f>
        <v>306404040</v>
      </c>
    </row>
    <row r="40" spans="1:16" s="14" customFormat="1" ht="16.5" customHeight="1">
      <c r="A40" s="18"/>
      <c r="H40" s="15"/>
      <c r="I40" s="15"/>
      <c r="J40" s="180"/>
      <c r="K40" s="16"/>
      <c r="L40" s="16"/>
      <c r="M40" s="16"/>
      <c r="N40" s="180"/>
      <c r="O40" s="15"/>
      <c r="P40" s="16"/>
    </row>
    <row r="41" spans="1:16" s="14" customFormat="1" ht="16.5" customHeight="1" thickBot="1">
      <c r="A41" s="1" t="s">
        <v>35</v>
      </c>
      <c r="H41" s="15"/>
      <c r="I41" s="15"/>
      <c r="J41" s="184">
        <f>SUM(J25+J39)</f>
        <v>1522957140</v>
      </c>
      <c r="K41" s="16"/>
      <c r="L41" s="50">
        <f>SUM(L25+L39)</f>
        <v>1590379384</v>
      </c>
      <c r="M41" s="16"/>
      <c r="N41" s="184">
        <f>SUM(N25+N39)</f>
        <v>1503663107</v>
      </c>
      <c r="O41" s="15"/>
      <c r="P41" s="50">
        <f>SUM(P25+P39)</f>
        <v>1584875604</v>
      </c>
    </row>
    <row r="42" spans="1:16" s="14" customFormat="1" ht="16.5" customHeight="1" thickTop="1">
      <c r="A42" s="1"/>
      <c r="H42" s="15"/>
      <c r="I42" s="15"/>
      <c r="J42" s="16"/>
      <c r="K42" s="16"/>
      <c r="L42" s="16"/>
      <c r="M42" s="16"/>
      <c r="N42" s="16"/>
      <c r="O42" s="15"/>
      <c r="P42" s="16"/>
    </row>
    <row r="43" spans="1:16" s="14" customFormat="1" ht="16.5" customHeight="1">
      <c r="A43" s="1"/>
      <c r="H43" s="15"/>
      <c r="I43" s="15"/>
      <c r="J43" s="16"/>
      <c r="K43" s="16"/>
      <c r="L43" s="16"/>
      <c r="M43" s="16"/>
      <c r="N43" s="16"/>
      <c r="O43" s="15"/>
      <c r="P43" s="16"/>
    </row>
    <row r="44" spans="1:16" s="14" customFormat="1" ht="16.5" customHeight="1">
      <c r="A44" s="1"/>
      <c r="H44" s="15"/>
      <c r="I44" s="15"/>
      <c r="J44" s="16"/>
      <c r="K44" s="16"/>
      <c r="L44" s="16"/>
      <c r="M44" s="16"/>
      <c r="N44" s="16"/>
      <c r="O44" s="15"/>
      <c r="P44" s="16"/>
    </row>
    <row r="45" spans="1:16" s="14" customFormat="1" ht="16.5" customHeight="1">
      <c r="A45" s="1"/>
      <c r="H45" s="15"/>
      <c r="I45" s="15"/>
      <c r="J45" s="16"/>
      <c r="K45" s="16"/>
      <c r="L45" s="16"/>
      <c r="M45" s="16"/>
      <c r="N45" s="16"/>
      <c r="O45" s="15"/>
      <c r="P45" s="16"/>
    </row>
    <row r="46" spans="1:16" s="18" customFormat="1" ht="16.5" customHeight="1">
      <c r="A46" s="304" t="s">
        <v>36</v>
      </c>
      <c r="B46" s="304"/>
      <c r="C46" s="304"/>
      <c r="D46" s="304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</row>
    <row r="47" spans="1:16" s="18" customFormat="1" ht="16.5" customHeight="1">
      <c r="A47" s="296"/>
      <c r="B47" s="296"/>
      <c r="C47" s="296"/>
      <c r="D47" s="296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</row>
    <row r="48" spans="1:16" s="35" customFormat="1" ht="16.5" customHeight="1">
      <c r="A48" s="232"/>
      <c r="B48" s="232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56"/>
      <c r="N48" s="232"/>
      <c r="O48" s="232"/>
      <c r="P48" s="232"/>
    </row>
    <row r="49" spans="1:16" s="14" customFormat="1" ht="21.95" customHeight="1">
      <c r="A49" s="23" t="s">
        <v>37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51"/>
      <c r="O49" s="51"/>
      <c r="P49" s="51"/>
    </row>
    <row r="50" spans="1:16" s="1" customFormat="1" ht="16.5" customHeight="1">
      <c r="A50" s="1" t="str">
        <f>A1</f>
        <v xml:space="preserve">PROEN Corp Public Company Limited </v>
      </c>
      <c r="H50" s="294"/>
      <c r="I50" s="294"/>
      <c r="J50" s="294"/>
      <c r="K50" s="294"/>
      <c r="L50" s="294"/>
      <c r="M50" s="7"/>
      <c r="N50" s="2"/>
      <c r="O50" s="2"/>
      <c r="P50" s="2"/>
    </row>
    <row r="51" spans="1:16" s="1" customFormat="1" ht="16.5" customHeight="1">
      <c r="A51" s="20" t="s">
        <v>38</v>
      </c>
      <c r="H51" s="294"/>
      <c r="I51" s="294"/>
      <c r="J51" s="294"/>
      <c r="K51" s="294"/>
      <c r="L51" s="294"/>
      <c r="M51" s="7"/>
      <c r="N51" s="2"/>
      <c r="O51" s="2"/>
      <c r="P51" s="2"/>
    </row>
    <row r="52" spans="1:16" s="1" customFormat="1" ht="16.5" customHeight="1">
      <c r="A52" s="25" t="str">
        <f>A3</f>
        <v>As at 31 March 2023</v>
      </c>
      <c r="B52" s="4"/>
      <c r="C52" s="4"/>
      <c r="D52" s="4"/>
      <c r="E52" s="4"/>
      <c r="F52" s="4"/>
      <c r="G52" s="4"/>
      <c r="H52" s="295"/>
      <c r="I52" s="295"/>
      <c r="J52" s="295"/>
      <c r="K52" s="295"/>
      <c r="L52" s="295"/>
      <c r="M52" s="295"/>
      <c r="N52" s="47"/>
      <c r="O52" s="47"/>
      <c r="P52" s="47"/>
    </row>
    <row r="53" spans="1:16" s="1" customFormat="1" ht="16.5" customHeight="1">
      <c r="A53" s="26"/>
      <c r="B53" s="6"/>
      <c r="C53" s="6"/>
      <c r="D53" s="6"/>
      <c r="E53" s="6"/>
      <c r="F53" s="6"/>
      <c r="G53" s="6"/>
      <c r="H53" s="7"/>
      <c r="I53" s="7"/>
      <c r="J53" s="7"/>
      <c r="K53" s="7"/>
      <c r="L53" s="7"/>
      <c r="M53" s="7"/>
      <c r="N53" s="8"/>
      <c r="O53" s="8"/>
      <c r="P53" s="8"/>
    </row>
    <row r="54" spans="1:16" s="1" customFormat="1" ht="16.5" customHeight="1">
      <c r="H54" s="294"/>
      <c r="I54" s="294"/>
      <c r="J54" s="294"/>
      <c r="K54" s="294"/>
      <c r="L54" s="294"/>
      <c r="M54" s="7"/>
      <c r="N54" s="2"/>
      <c r="O54" s="2"/>
      <c r="P54" s="2"/>
    </row>
    <row r="55" spans="1:16" s="1" customFormat="1" ht="16.5" customHeight="1">
      <c r="H55" s="294"/>
      <c r="I55" s="294"/>
      <c r="J55" s="308" t="s">
        <v>3</v>
      </c>
      <c r="K55" s="308"/>
      <c r="L55" s="308"/>
      <c r="M55" s="7"/>
      <c r="N55" s="309" t="s">
        <v>4</v>
      </c>
      <c r="O55" s="309"/>
      <c r="P55" s="309"/>
    </row>
    <row r="56" spans="1:16" s="1" customFormat="1" ht="16.5" customHeight="1">
      <c r="H56" s="294"/>
      <c r="I56" s="294"/>
      <c r="J56" s="306" t="s">
        <v>5</v>
      </c>
      <c r="K56" s="307"/>
      <c r="L56" s="307"/>
      <c r="M56" s="34"/>
      <c r="N56" s="306" t="s">
        <v>5</v>
      </c>
      <c r="O56" s="307"/>
      <c r="P56" s="307"/>
    </row>
    <row r="57" spans="1:16" s="1" customFormat="1" ht="16.5" customHeight="1">
      <c r="H57" s="294"/>
      <c r="I57" s="294"/>
      <c r="J57" s="12" t="s">
        <v>6</v>
      </c>
      <c r="K57" s="12"/>
      <c r="L57" s="12" t="s">
        <v>7</v>
      </c>
      <c r="M57" s="8"/>
      <c r="N57" s="12" t="s">
        <v>6</v>
      </c>
      <c r="O57" s="12"/>
      <c r="P57" s="12" t="s">
        <v>7</v>
      </c>
    </row>
    <row r="58" spans="1:16" s="1" customFormat="1" ht="16.5" customHeight="1">
      <c r="H58" s="294"/>
      <c r="I58" s="294"/>
      <c r="J58" s="48" t="s">
        <v>8</v>
      </c>
      <c r="K58" s="48"/>
      <c r="L58" s="48" t="s">
        <v>9</v>
      </c>
      <c r="M58" s="9"/>
      <c r="N58" s="48" t="s">
        <v>8</v>
      </c>
      <c r="O58" s="48"/>
      <c r="P58" s="48" t="s">
        <v>9</v>
      </c>
    </row>
    <row r="59" spans="1:16" s="1" customFormat="1" ht="16.5" customHeight="1">
      <c r="H59" s="294"/>
      <c r="I59" s="294"/>
      <c r="J59" s="48" t="s">
        <v>10</v>
      </c>
      <c r="K59" s="48"/>
      <c r="L59" s="48" t="s">
        <v>11</v>
      </c>
      <c r="M59" s="9"/>
      <c r="N59" s="48" t="s">
        <v>10</v>
      </c>
      <c r="O59" s="48"/>
      <c r="P59" s="48" t="s">
        <v>11</v>
      </c>
    </row>
    <row r="60" spans="1:16" s="1" customFormat="1" ht="16.5" customHeight="1">
      <c r="H60" s="10" t="s">
        <v>12</v>
      </c>
      <c r="I60" s="294"/>
      <c r="J60" s="11" t="s">
        <v>13</v>
      </c>
      <c r="K60" s="12"/>
      <c r="L60" s="11" t="s">
        <v>13</v>
      </c>
      <c r="M60" s="12"/>
      <c r="N60" s="11" t="s">
        <v>13</v>
      </c>
      <c r="O60" s="12"/>
      <c r="P60" s="11" t="s">
        <v>13</v>
      </c>
    </row>
    <row r="61" spans="1:16" s="1" customFormat="1" ht="16.5" customHeight="1">
      <c r="H61" s="7"/>
      <c r="I61" s="294"/>
      <c r="J61" s="179"/>
      <c r="K61" s="8"/>
      <c r="L61" s="8"/>
      <c r="M61" s="7"/>
      <c r="N61" s="179"/>
      <c r="O61" s="8"/>
      <c r="P61" s="8"/>
    </row>
    <row r="62" spans="1:16" s="14" customFormat="1" ht="16.5" customHeight="1">
      <c r="A62" s="27" t="s">
        <v>39</v>
      </c>
      <c r="H62" s="15"/>
      <c r="I62" s="15"/>
      <c r="J62" s="185"/>
      <c r="K62" s="15"/>
      <c r="L62" s="15"/>
      <c r="M62" s="15"/>
      <c r="N62" s="180"/>
      <c r="O62" s="16"/>
      <c r="P62" s="16"/>
    </row>
    <row r="63" spans="1:16" s="14" customFormat="1" ht="16.5" customHeight="1">
      <c r="A63" s="57"/>
      <c r="E63" s="17"/>
      <c r="H63" s="15"/>
      <c r="I63" s="15"/>
      <c r="J63" s="185"/>
      <c r="K63" s="15"/>
      <c r="L63" s="15"/>
      <c r="M63" s="15"/>
      <c r="N63" s="180"/>
      <c r="O63" s="16"/>
      <c r="P63" s="16"/>
    </row>
    <row r="64" spans="1:16" s="14" customFormat="1" ht="16.5" customHeight="1">
      <c r="A64" s="1" t="s">
        <v>40</v>
      </c>
      <c r="E64" s="17"/>
      <c r="H64" s="15"/>
      <c r="I64" s="15"/>
      <c r="J64" s="186"/>
      <c r="K64" s="52"/>
      <c r="L64" s="52"/>
      <c r="M64" s="15"/>
      <c r="N64" s="180"/>
      <c r="O64" s="16"/>
      <c r="P64" s="16"/>
    </row>
    <row r="65" spans="1:16" s="14" customFormat="1" ht="16.5" customHeight="1">
      <c r="A65" s="57"/>
      <c r="E65" s="17"/>
      <c r="H65" s="15"/>
      <c r="I65" s="15"/>
      <c r="J65" s="187"/>
      <c r="K65" s="15"/>
      <c r="L65" s="22"/>
      <c r="M65" s="15"/>
      <c r="N65" s="180"/>
      <c r="O65" s="16"/>
      <c r="P65" s="16"/>
    </row>
    <row r="66" spans="1:16" s="14" customFormat="1" ht="16.5" customHeight="1">
      <c r="A66" s="305" t="s">
        <v>41</v>
      </c>
      <c r="B66" s="305"/>
      <c r="C66" s="305"/>
      <c r="D66" s="305"/>
      <c r="E66" s="305"/>
      <c r="F66" s="305"/>
      <c r="G66" s="305"/>
      <c r="H66" s="15"/>
      <c r="I66" s="15"/>
      <c r="J66" s="188"/>
      <c r="N66" s="188"/>
    </row>
    <row r="67" spans="1:16" s="14" customFormat="1" ht="16.5" customHeight="1">
      <c r="A67" s="18"/>
      <c r="B67" s="57" t="s">
        <v>42</v>
      </c>
      <c r="E67" s="17"/>
      <c r="H67" s="15">
        <v>12</v>
      </c>
      <c r="I67" s="15"/>
      <c r="J67" s="183">
        <v>899642</v>
      </c>
      <c r="K67" s="21"/>
      <c r="L67" s="21">
        <v>2174767</v>
      </c>
      <c r="M67" s="21"/>
      <c r="N67" s="183">
        <v>899642</v>
      </c>
      <c r="O67" s="15"/>
      <c r="P67" s="21">
        <v>0</v>
      </c>
    </row>
    <row r="68" spans="1:16" s="14" customFormat="1" ht="16.5" customHeight="1">
      <c r="A68" s="305" t="s">
        <v>43</v>
      </c>
      <c r="B68" s="305"/>
      <c r="C68" s="305"/>
      <c r="D68" s="305"/>
      <c r="E68" s="305"/>
      <c r="F68" s="305"/>
      <c r="G68" s="305"/>
      <c r="H68" s="15">
        <v>14</v>
      </c>
      <c r="I68" s="15"/>
      <c r="J68" s="183">
        <v>448029013</v>
      </c>
      <c r="K68" s="21"/>
      <c r="L68" s="21">
        <v>506184809</v>
      </c>
      <c r="M68" s="21"/>
      <c r="N68" s="183">
        <v>404994600</v>
      </c>
      <c r="O68" s="15"/>
      <c r="P68" s="21">
        <v>475820000</v>
      </c>
    </row>
    <row r="69" spans="1:16" s="14" customFormat="1" ht="16.5" customHeight="1">
      <c r="A69" s="297" t="s">
        <v>44</v>
      </c>
      <c r="B69" s="28"/>
      <c r="H69" s="15"/>
      <c r="I69" s="15"/>
      <c r="J69" s="180"/>
      <c r="K69" s="16"/>
      <c r="L69" s="16"/>
      <c r="M69" s="16"/>
      <c r="N69" s="180"/>
      <c r="O69" s="15"/>
      <c r="P69" s="16"/>
    </row>
    <row r="70" spans="1:16" s="14" customFormat="1" ht="16.5" customHeight="1">
      <c r="A70" s="297"/>
      <c r="B70" s="28" t="s">
        <v>45</v>
      </c>
      <c r="H70" s="15">
        <v>12</v>
      </c>
      <c r="I70" s="15"/>
      <c r="J70" s="180">
        <v>14271254</v>
      </c>
      <c r="K70" s="16"/>
      <c r="L70" s="16">
        <v>14836694</v>
      </c>
      <c r="M70" s="16"/>
      <c r="N70" s="180">
        <v>12381855</v>
      </c>
      <c r="O70" s="15"/>
      <c r="P70" s="16">
        <v>12974046</v>
      </c>
    </row>
    <row r="71" spans="1:16" s="14" customFormat="1" ht="16.5" customHeight="1">
      <c r="A71" s="57" t="s">
        <v>46</v>
      </c>
      <c r="H71" s="296">
        <v>13</v>
      </c>
      <c r="I71" s="15"/>
      <c r="J71" s="180">
        <v>17138717</v>
      </c>
      <c r="K71" s="16"/>
      <c r="L71" s="16">
        <v>14750815</v>
      </c>
      <c r="M71" s="16"/>
      <c r="N71" s="180">
        <v>17138717</v>
      </c>
      <c r="O71" s="15"/>
      <c r="P71" s="16">
        <v>14750815</v>
      </c>
    </row>
    <row r="72" spans="1:16" s="14" customFormat="1" ht="16.5" customHeight="1">
      <c r="A72" s="57" t="s">
        <v>47</v>
      </c>
      <c r="H72" s="296">
        <v>12</v>
      </c>
      <c r="I72" s="15"/>
      <c r="J72" s="180">
        <v>495791862</v>
      </c>
      <c r="K72" s="16"/>
      <c r="L72" s="16">
        <v>0</v>
      </c>
      <c r="M72" s="16"/>
      <c r="N72" s="180">
        <v>495791862</v>
      </c>
      <c r="O72" s="15"/>
      <c r="P72" s="16">
        <v>0</v>
      </c>
    </row>
    <row r="73" spans="1:16" s="14" customFormat="1" ht="16.5" customHeight="1">
      <c r="A73" s="57" t="s">
        <v>48</v>
      </c>
      <c r="C73" s="6"/>
      <c r="H73" s="296"/>
      <c r="I73" s="15"/>
      <c r="J73" s="182">
        <v>10742294</v>
      </c>
      <c r="K73" s="16"/>
      <c r="L73" s="33">
        <v>14339237</v>
      </c>
      <c r="M73" s="16"/>
      <c r="N73" s="182">
        <v>8931646</v>
      </c>
      <c r="O73" s="15"/>
      <c r="P73" s="33">
        <v>12058741</v>
      </c>
    </row>
    <row r="74" spans="1:16" s="14" customFormat="1" ht="16.5" customHeight="1">
      <c r="A74" s="57"/>
      <c r="E74" s="17"/>
      <c r="H74" s="15"/>
      <c r="I74" s="15"/>
      <c r="J74" s="180"/>
      <c r="K74" s="16"/>
      <c r="L74" s="16"/>
      <c r="M74" s="16"/>
      <c r="N74" s="180"/>
      <c r="O74" s="15"/>
      <c r="P74" s="16"/>
    </row>
    <row r="75" spans="1:16" s="14" customFormat="1" ht="16.5" customHeight="1">
      <c r="A75" s="20" t="s">
        <v>49</v>
      </c>
      <c r="H75" s="296"/>
      <c r="I75" s="15"/>
      <c r="J75" s="182">
        <f>SUM(J67:J74)</f>
        <v>986872782</v>
      </c>
      <c r="K75" s="16"/>
      <c r="L75" s="33">
        <f>SUM(L67:L74)</f>
        <v>552286322</v>
      </c>
      <c r="M75" s="16"/>
      <c r="N75" s="182">
        <f>SUM(N67:N74)</f>
        <v>940138322</v>
      </c>
      <c r="O75" s="15"/>
      <c r="P75" s="33">
        <f>SUM(P67:P74)</f>
        <v>515603602</v>
      </c>
    </row>
    <row r="76" spans="1:16" s="14" customFormat="1" ht="16.5" customHeight="1">
      <c r="A76" s="57"/>
      <c r="E76" s="17"/>
      <c r="H76" s="15"/>
      <c r="I76" s="15"/>
      <c r="J76" s="180"/>
      <c r="K76" s="16"/>
      <c r="L76" s="16"/>
      <c r="M76" s="16"/>
      <c r="N76" s="180"/>
      <c r="O76" s="15"/>
      <c r="P76" s="16"/>
    </row>
    <row r="77" spans="1:16" s="14" customFormat="1" ht="16.5" customHeight="1">
      <c r="A77" s="1" t="s">
        <v>50</v>
      </c>
      <c r="H77" s="296"/>
      <c r="J77" s="183"/>
      <c r="K77" s="21"/>
      <c r="L77" s="21"/>
      <c r="M77" s="21"/>
      <c r="N77" s="183"/>
      <c r="P77" s="21"/>
    </row>
    <row r="78" spans="1:16" s="14" customFormat="1" ht="16.5" customHeight="1">
      <c r="A78" s="57"/>
      <c r="E78" s="17"/>
      <c r="H78" s="15"/>
      <c r="I78" s="15"/>
      <c r="J78" s="180"/>
      <c r="K78" s="16"/>
      <c r="L78" s="16"/>
      <c r="M78" s="16"/>
      <c r="N78" s="180"/>
      <c r="O78" s="15"/>
      <c r="P78" s="16"/>
    </row>
    <row r="79" spans="1:16" s="14" customFormat="1" ht="16.149999999999999" customHeight="1">
      <c r="A79" s="57" t="s">
        <v>51</v>
      </c>
      <c r="E79" s="17"/>
      <c r="H79" s="15"/>
      <c r="I79" s="15"/>
      <c r="J79" s="180">
        <v>1138850</v>
      </c>
      <c r="K79" s="21"/>
      <c r="L79" s="16">
        <v>0</v>
      </c>
      <c r="M79" s="21"/>
      <c r="N79" s="180">
        <v>1138850</v>
      </c>
      <c r="P79" s="16">
        <v>0</v>
      </c>
    </row>
    <row r="80" spans="1:16" s="14" customFormat="1" ht="16.149999999999999" customHeight="1">
      <c r="A80" s="14" t="s">
        <v>52</v>
      </c>
      <c r="H80" s="296"/>
      <c r="J80" s="180"/>
      <c r="K80" s="16"/>
      <c r="L80" s="16"/>
      <c r="M80" s="16"/>
      <c r="N80" s="180"/>
      <c r="O80" s="15"/>
      <c r="P80" s="16"/>
    </row>
    <row r="81" spans="1:16" s="14" customFormat="1" ht="16.149999999999999" customHeight="1">
      <c r="B81" s="14" t="s">
        <v>53</v>
      </c>
      <c r="H81" s="296">
        <v>12</v>
      </c>
      <c r="J81" s="180">
        <v>29175475</v>
      </c>
      <c r="K81" s="16"/>
      <c r="L81" s="16">
        <v>32537087</v>
      </c>
      <c r="M81" s="16"/>
      <c r="N81" s="180">
        <v>27233003</v>
      </c>
      <c r="O81" s="15"/>
      <c r="P81" s="16">
        <v>30140102</v>
      </c>
    </row>
    <row r="82" spans="1:16" s="14" customFormat="1" ht="16.5" customHeight="1">
      <c r="A82" s="14" t="s">
        <v>54</v>
      </c>
      <c r="H82" s="296">
        <v>12</v>
      </c>
      <c r="J82" s="180">
        <v>0</v>
      </c>
      <c r="K82" s="16"/>
      <c r="L82" s="16">
        <v>494811722</v>
      </c>
      <c r="M82" s="16"/>
      <c r="N82" s="180">
        <v>0</v>
      </c>
      <c r="O82" s="15"/>
      <c r="P82" s="16">
        <v>494811722</v>
      </c>
    </row>
    <row r="83" spans="1:16" s="14" customFormat="1" ht="16.5" customHeight="1">
      <c r="A83" s="57" t="s">
        <v>55</v>
      </c>
      <c r="E83" s="17"/>
      <c r="H83" s="15">
        <v>13</v>
      </c>
      <c r="I83" s="15"/>
      <c r="J83" s="180">
        <v>9361300</v>
      </c>
      <c r="K83" s="21"/>
      <c r="L83" s="16">
        <v>13089978</v>
      </c>
      <c r="M83" s="21"/>
      <c r="N83" s="180">
        <v>9361300</v>
      </c>
      <c r="P83" s="16">
        <v>13089978</v>
      </c>
    </row>
    <row r="84" spans="1:16" s="14" customFormat="1" ht="16.5" customHeight="1">
      <c r="A84" s="28" t="s">
        <v>56</v>
      </c>
      <c r="H84" s="296"/>
      <c r="J84" s="180">
        <v>18193419</v>
      </c>
      <c r="K84" s="21"/>
      <c r="L84" s="16">
        <v>17114310</v>
      </c>
      <c r="M84" s="21"/>
      <c r="N84" s="180">
        <v>17862644</v>
      </c>
      <c r="P84" s="16">
        <v>16813472</v>
      </c>
    </row>
    <row r="85" spans="1:16" s="14" customFormat="1" ht="16.5" customHeight="1">
      <c r="A85" s="28" t="s">
        <v>57</v>
      </c>
      <c r="H85" s="296"/>
      <c r="J85" s="182">
        <v>8061869</v>
      </c>
      <c r="K85" s="21"/>
      <c r="L85" s="33">
        <v>8651942</v>
      </c>
      <c r="M85" s="21"/>
      <c r="N85" s="182">
        <v>8061869</v>
      </c>
      <c r="P85" s="33">
        <v>8651942</v>
      </c>
    </row>
    <row r="86" spans="1:16" s="14" customFormat="1" ht="16.5" customHeight="1">
      <c r="A86" s="57"/>
      <c r="H86" s="296"/>
      <c r="J86" s="180"/>
      <c r="K86" s="16"/>
      <c r="L86" s="16"/>
      <c r="M86" s="16"/>
      <c r="N86" s="180"/>
      <c r="P86" s="16"/>
    </row>
    <row r="87" spans="1:16" s="14" customFormat="1" ht="16.5" customHeight="1">
      <c r="A87" s="20" t="s">
        <v>58</v>
      </c>
      <c r="H87" s="296"/>
      <c r="J87" s="182">
        <f>SUM(J79:J85)</f>
        <v>65930913</v>
      </c>
      <c r="K87" s="16"/>
      <c r="L87" s="33">
        <f t="shared" ref="L87:P87" si="0">SUM(L79:L85)</f>
        <v>566205039</v>
      </c>
      <c r="M87" s="16">
        <f t="shared" si="0"/>
        <v>0</v>
      </c>
      <c r="N87" s="182">
        <f t="shared" si="0"/>
        <v>63657666</v>
      </c>
      <c r="P87" s="33">
        <f t="shared" si="0"/>
        <v>563507216</v>
      </c>
    </row>
    <row r="88" spans="1:16" s="14" customFormat="1" ht="16.5" customHeight="1">
      <c r="A88" s="18"/>
      <c r="H88" s="296"/>
      <c r="I88" s="15"/>
      <c r="J88" s="180"/>
      <c r="K88" s="16"/>
      <c r="L88" s="16"/>
      <c r="M88" s="16"/>
      <c r="N88" s="180"/>
      <c r="O88" s="15"/>
      <c r="P88" s="16"/>
    </row>
    <row r="89" spans="1:16" s="14" customFormat="1" ht="16.5" customHeight="1">
      <c r="A89" s="1" t="s">
        <v>59</v>
      </c>
      <c r="C89" s="6"/>
      <c r="H89" s="296"/>
      <c r="I89" s="15"/>
      <c r="J89" s="182">
        <f>SUM(J75+J87)</f>
        <v>1052803695</v>
      </c>
      <c r="K89" s="16"/>
      <c r="L89" s="33">
        <f>SUM(L75+L87)</f>
        <v>1118491361</v>
      </c>
      <c r="M89" s="16"/>
      <c r="N89" s="182">
        <f>SUM(N75+N87)</f>
        <v>1003795988</v>
      </c>
      <c r="O89" s="15"/>
      <c r="P89" s="33">
        <f>SUM(P75+P87)</f>
        <v>1079110818</v>
      </c>
    </row>
    <row r="90" spans="1:16" s="14" customFormat="1" ht="16.5" customHeight="1">
      <c r="A90" s="57"/>
      <c r="H90" s="296"/>
      <c r="I90" s="15"/>
      <c r="J90" s="15"/>
      <c r="K90" s="15"/>
      <c r="L90" s="15"/>
      <c r="M90" s="15"/>
      <c r="N90" s="15"/>
      <c r="O90" s="15"/>
      <c r="P90" s="15"/>
    </row>
    <row r="91" spans="1:16" s="14" customFormat="1" ht="16.5" customHeight="1">
      <c r="A91" s="57"/>
      <c r="H91" s="296"/>
      <c r="I91" s="15"/>
      <c r="J91" s="15"/>
      <c r="K91" s="15"/>
      <c r="L91" s="15"/>
      <c r="M91" s="15"/>
      <c r="N91" s="15"/>
      <c r="O91" s="15"/>
      <c r="P91" s="15"/>
    </row>
    <row r="92" spans="1:16" s="14" customFormat="1" ht="16.5" customHeight="1">
      <c r="A92" s="57"/>
      <c r="H92" s="296"/>
      <c r="I92" s="15"/>
      <c r="J92" s="15"/>
      <c r="K92" s="15"/>
      <c r="L92" s="15"/>
      <c r="M92" s="15"/>
      <c r="N92" s="15"/>
      <c r="O92" s="15"/>
      <c r="P92" s="15"/>
    </row>
    <row r="93" spans="1:16" s="14" customFormat="1" ht="16.5" customHeight="1">
      <c r="A93" s="57"/>
      <c r="H93" s="296"/>
      <c r="I93" s="15"/>
      <c r="J93" s="15"/>
      <c r="K93" s="15"/>
      <c r="L93" s="15"/>
      <c r="M93" s="15"/>
      <c r="N93" s="15"/>
      <c r="O93" s="15"/>
      <c r="P93" s="15"/>
    </row>
    <row r="94" spans="1:16" s="14" customFormat="1" ht="16.5" customHeight="1">
      <c r="A94" s="28"/>
      <c r="H94" s="296"/>
      <c r="J94" s="21"/>
      <c r="K94" s="21"/>
      <c r="L94" s="21"/>
      <c r="N94" s="21"/>
      <c r="O94" s="21"/>
      <c r="P94" s="21"/>
    </row>
    <row r="95" spans="1:16" s="35" customFormat="1" ht="16.5" customHeight="1">
      <c r="A95" s="304" t="s">
        <v>36</v>
      </c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</row>
    <row r="96" spans="1:16" s="35" customFormat="1" ht="16.5" customHeight="1">
      <c r="A96" s="296"/>
      <c r="B96" s="296"/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</row>
    <row r="97" spans="1:16" s="35" customFormat="1" ht="16.5" customHeight="1">
      <c r="A97" s="296"/>
      <c r="B97" s="296"/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</row>
    <row r="98" spans="1:16" s="14" customFormat="1" ht="21.95" customHeight="1">
      <c r="A98" s="24" t="s">
        <v>37</v>
      </c>
      <c r="B98" s="24"/>
      <c r="C98" s="24"/>
      <c r="D98" s="24"/>
      <c r="E98" s="24"/>
      <c r="F98" s="24"/>
      <c r="G98" s="24"/>
      <c r="H98" s="29"/>
      <c r="I98" s="29"/>
      <c r="J98" s="29"/>
      <c r="K98" s="29"/>
      <c r="L98" s="29"/>
      <c r="M98" s="29"/>
      <c r="N98" s="33"/>
      <c r="O98" s="33"/>
      <c r="P98" s="33"/>
    </row>
    <row r="99" spans="1:16" s="1" customFormat="1" ht="16.5" customHeight="1">
      <c r="A99" s="1" t="str">
        <f>A1</f>
        <v xml:space="preserve">PROEN Corp Public Company Limited </v>
      </c>
      <c r="H99" s="294"/>
      <c r="I99" s="294"/>
      <c r="J99" s="294"/>
      <c r="K99" s="294"/>
      <c r="L99" s="294"/>
      <c r="M99" s="7"/>
      <c r="N99" s="2"/>
      <c r="O99" s="2"/>
      <c r="P99" s="2"/>
    </row>
    <row r="100" spans="1:16" s="1" customFormat="1" ht="16.5" customHeight="1">
      <c r="A100" s="1" t="s">
        <v>38</v>
      </c>
      <c r="H100" s="294"/>
      <c r="I100" s="294"/>
      <c r="J100" s="294"/>
      <c r="K100" s="294"/>
      <c r="L100" s="294"/>
      <c r="M100" s="7"/>
      <c r="N100" s="2"/>
      <c r="O100" s="2"/>
      <c r="P100" s="2"/>
    </row>
    <row r="101" spans="1:16" s="1" customFormat="1" ht="16.5" customHeight="1">
      <c r="A101" s="3" t="str">
        <f>A52</f>
        <v>As at 31 March 2023</v>
      </c>
      <c r="B101" s="4"/>
      <c r="C101" s="4"/>
      <c r="D101" s="4"/>
      <c r="E101" s="4"/>
      <c r="F101" s="4"/>
      <c r="G101" s="4"/>
      <c r="H101" s="295"/>
      <c r="I101" s="295"/>
      <c r="J101" s="295"/>
      <c r="K101" s="295"/>
      <c r="L101" s="295"/>
      <c r="M101" s="295"/>
      <c r="N101" s="47"/>
      <c r="O101" s="47"/>
      <c r="P101" s="47"/>
    </row>
    <row r="102" spans="1:16" s="1" customFormat="1" ht="16.5" customHeight="1">
      <c r="A102" s="5"/>
      <c r="B102" s="6"/>
      <c r="C102" s="6"/>
      <c r="D102" s="6"/>
      <c r="E102" s="6"/>
      <c r="F102" s="6"/>
      <c r="G102" s="6"/>
      <c r="H102" s="7"/>
      <c r="I102" s="7"/>
      <c r="J102" s="7"/>
      <c r="K102" s="7"/>
      <c r="L102" s="7"/>
      <c r="M102" s="7"/>
      <c r="N102" s="8"/>
      <c r="O102" s="8"/>
      <c r="P102" s="8"/>
    </row>
    <row r="103" spans="1:16" s="1" customFormat="1" ht="16.5" customHeight="1">
      <c r="H103" s="294"/>
      <c r="I103" s="294"/>
      <c r="J103" s="294"/>
      <c r="K103" s="294"/>
      <c r="L103" s="294"/>
      <c r="M103" s="7"/>
      <c r="N103" s="2"/>
      <c r="O103" s="2"/>
      <c r="P103" s="2"/>
    </row>
    <row r="104" spans="1:16" s="1" customFormat="1" ht="16.5" customHeight="1">
      <c r="H104" s="294"/>
      <c r="I104" s="294"/>
      <c r="J104" s="308" t="s">
        <v>3</v>
      </c>
      <c r="K104" s="308"/>
      <c r="L104" s="308"/>
      <c r="M104" s="7"/>
      <c r="N104" s="309" t="s">
        <v>4</v>
      </c>
      <c r="O104" s="309"/>
      <c r="P104" s="309"/>
    </row>
    <row r="105" spans="1:16" s="1" customFormat="1" ht="16.5" customHeight="1">
      <c r="H105" s="294"/>
      <c r="I105" s="294"/>
      <c r="J105" s="306" t="s">
        <v>5</v>
      </c>
      <c r="K105" s="307"/>
      <c r="L105" s="307"/>
      <c r="M105" s="34"/>
      <c r="N105" s="306" t="s">
        <v>5</v>
      </c>
      <c r="O105" s="307"/>
      <c r="P105" s="307"/>
    </row>
    <row r="106" spans="1:16" s="1" customFormat="1" ht="16.5" customHeight="1">
      <c r="H106" s="294"/>
      <c r="I106" s="294"/>
      <c r="J106" s="12" t="s">
        <v>6</v>
      </c>
      <c r="K106" s="12"/>
      <c r="L106" s="12" t="s">
        <v>7</v>
      </c>
      <c r="M106" s="8"/>
      <c r="N106" s="12" t="s">
        <v>6</v>
      </c>
      <c r="O106" s="12"/>
      <c r="P106" s="12" t="s">
        <v>7</v>
      </c>
    </row>
    <row r="107" spans="1:16" s="1" customFormat="1" ht="16.5" customHeight="1">
      <c r="H107" s="294"/>
      <c r="I107" s="294"/>
      <c r="J107" s="48" t="s">
        <v>8</v>
      </c>
      <c r="K107" s="48"/>
      <c r="L107" s="48" t="s">
        <v>9</v>
      </c>
      <c r="M107" s="9"/>
      <c r="N107" s="48" t="s">
        <v>8</v>
      </c>
      <c r="O107" s="48"/>
      <c r="P107" s="48" t="s">
        <v>9</v>
      </c>
    </row>
    <row r="108" spans="1:16" s="1" customFormat="1" ht="16.5" customHeight="1">
      <c r="H108" s="294"/>
      <c r="I108" s="294"/>
      <c r="J108" s="48" t="s">
        <v>10</v>
      </c>
      <c r="K108" s="48"/>
      <c r="L108" s="48" t="s">
        <v>11</v>
      </c>
      <c r="M108" s="9"/>
      <c r="N108" s="48" t="s">
        <v>10</v>
      </c>
      <c r="O108" s="48"/>
      <c r="P108" s="48" t="s">
        <v>11</v>
      </c>
    </row>
    <row r="109" spans="1:16" s="1" customFormat="1" ht="16.5" customHeight="1">
      <c r="H109" s="10" t="s">
        <v>60</v>
      </c>
      <c r="I109" s="294"/>
      <c r="J109" s="11" t="s">
        <v>13</v>
      </c>
      <c r="K109" s="12"/>
      <c r="L109" s="11" t="s">
        <v>13</v>
      </c>
      <c r="M109" s="12"/>
      <c r="N109" s="11" t="s">
        <v>13</v>
      </c>
      <c r="O109" s="12"/>
      <c r="P109" s="11" t="s">
        <v>13</v>
      </c>
    </row>
    <row r="110" spans="1:16" s="1" customFormat="1" ht="16.5" customHeight="1">
      <c r="H110" s="7"/>
      <c r="I110" s="294"/>
      <c r="J110" s="189"/>
      <c r="K110" s="294"/>
      <c r="L110" s="294"/>
      <c r="M110" s="7"/>
      <c r="N110" s="179"/>
      <c r="O110" s="8"/>
      <c r="P110" s="8"/>
    </row>
    <row r="111" spans="1:16" s="1" customFormat="1" ht="16.5" customHeight="1">
      <c r="A111" s="1" t="s">
        <v>61</v>
      </c>
      <c r="H111" s="7"/>
      <c r="I111" s="294"/>
      <c r="J111" s="189"/>
      <c r="K111" s="294"/>
      <c r="L111" s="294"/>
      <c r="M111" s="7"/>
      <c r="N111" s="179"/>
      <c r="O111" s="8"/>
      <c r="P111" s="8"/>
    </row>
    <row r="112" spans="1:16" s="14" customFormat="1" ht="16.5" customHeight="1">
      <c r="A112" s="18"/>
      <c r="H112" s="296"/>
      <c r="I112" s="15"/>
      <c r="J112" s="185"/>
      <c r="K112" s="15"/>
      <c r="L112" s="15"/>
      <c r="M112" s="15"/>
      <c r="N112" s="180"/>
      <c r="O112" s="16"/>
      <c r="P112" s="16"/>
    </row>
    <row r="113" spans="1:16" s="14" customFormat="1" ht="16.5" customHeight="1">
      <c r="A113" s="1" t="s">
        <v>62</v>
      </c>
      <c r="I113" s="15"/>
      <c r="J113" s="185"/>
      <c r="K113" s="15"/>
      <c r="L113" s="15"/>
      <c r="M113" s="15"/>
      <c r="N113" s="180"/>
      <c r="O113" s="16"/>
      <c r="P113" s="16"/>
    </row>
    <row r="114" spans="1:16" s="14" customFormat="1" ht="16.5" customHeight="1">
      <c r="A114" s="57"/>
      <c r="B114" s="297" t="s">
        <v>63</v>
      </c>
      <c r="C114" s="28"/>
      <c r="D114" s="28"/>
      <c r="H114" s="39">
        <v>15</v>
      </c>
      <c r="I114" s="15"/>
      <c r="J114" s="185"/>
      <c r="K114" s="15"/>
      <c r="L114" s="15"/>
      <c r="M114" s="15"/>
      <c r="N114" s="193"/>
      <c r="O114" s="19"/>
      <c r="P114" s="19"/>
    </row>
    <row r="115" spans="1:16" s="14" customFormat="1" ht="16.5" customHeight="1">
      <c r="A115" s="57"/>
      <c r="B115" s="297"/>
      <c r="C115" s="37" t="s">
        <v>64</v>
      </c>
      <c r="D115" s="37"/>
      <c r="E115" s="38"/>
      <c r="F115" s="38"/>
      <c r="G115" s="38"/>
      <c r="H115" s="39"/>
      <c r="I115" s="39"/>
      <c r="J115" s="190"/>
      <c r="K115" s="15"/>
      <c r="L115" s="53"/>
      <c r="M115" s="15"/>
      <c r="N115" s="192"/>
      <c r="O115" s="30"/>
      <c r="P115" s="30"/>
    </row>
    <row r="116" spans="1:16" s="14" customFormat="1" ht="16.5" customHeight="1" thickBot="1">
      <c r="A116" s="57"/>
      <c r="B116" s="297"/>
      <c r="C116" s="37"/>
      <c r="D116" s="37" t="s">
        <v>65</v>
      </c>
      <c r="E116" s="38"/>
      <c r="F116" s="38"/>
      <c r="G116" s="38"/>
      <c r="I116" s="39"/>
      <c r="J116" s="191">
        <v>237000000</v>
      </c>
      <c r="K116" s="30"/>
      <c r="L116" s="54">
        <v>237000000</v>
      </c>
      <c r="M116" s="30"/>
      <c r="N116" s="191">
        <v>237000000</v>
      </c>
      <c r="O116" s="30"/>
      <c r="P116" s="54">
        <v>237000000</v>
      </c>
    </row>
    <row r="117" spans="1:16" s="14" customFormat="1" ht="16.5" customHeight="1" thickTop="1">
      <c r="A117" s="57"/>
      <c r="H117" s="296"/>
      <c r="I117" s="15"/>
      <c r="J117" s="192"/>
      <c r="K117" s="30"/>
      <c r="L117" s="30"/>
      <c r="M117" s="30"/>
      <c r="N117" s="192"/>
      <c r="O117" s="15"/>
      <c r="P117" s="30"/>
    </row>
    <row r="118" spans="1:16" s="14" customFormat="1" ht="16.5" customHeight="1">
      <c r="A118" s="57"/>
      <c r="B118" s="297" t="s">
        <v>66</v>
      </c>
      <c r="C118" s="28"/>
      <c r="D118" s="28"/>
      <c r="H118" s="15"/>
      <c r="I118" s="15"/>
      <c r="J118" s="193"/>
      <c r="K118" s="19"/>
      <c r="L118" s="19"/>
      <c r="M118" s="19"/>
      <c r="N118" s="193"/>
      <c r="O118" s="15"/>
      <c r="P118" s="19"/>
    </row>
    <row r="119" spans="1:16" s="14" customFormat="1" ht="16.5" customHeight="1">
      <c r="A119" s="57"/>
      <c r="B119" s="297"/>
      <c r="C119" s="37" t="s">
        <v>67</v>
      </c>
      <c r="D119" s="28"/>
      <c r="H119" s="296"/>
      <c r="I119" s="15"/>
      <c r="J119" s="192"/>
      <c r="K119" s="30"/>
      <c r="L119" s="30"/>
      <c r="M119" s="30"/>
      <c r="N119" s="192"/>
      <c r="O119" s="15"/>
      <c r="P119" s="30"/>
    </row>
    <row r="120" spans="1:16" s="14" customFormat="1" ht="16.5" customHeight="1">
      <c r="A120" s="57"/>
      <c r="B120" s="297"/>
      <c r="C120" s="28"/>
      <c r="D120" s="37" t="s">
        <v>68</v>
      </c>
      <c r="H120" s="296"/>
      <c r="I120" s="15"/>
      <c r="J120" s="193"/>
      <c r="K120" s="19"/>
      <c r="L120" s="19"/>
      <c r="M120" s="19"/>
      <c r="N120" s="193"/>
    </row>
    <row r="121" spans="1:16" s="14" customFormat="1" ht="16.5" customHeight="1">
      <c r="A121" s="57"/>
      <c r="B121" s="297"/>
      <c r="C121" s="28" t="s">
        <v>69</v>
      </c>
      <c r="D121" s="37"/>
      <c r="H121" s="296"/>
      <c r="I121" s="15"/>
      <c r="J121" s="194"/>
      <c r="K121" s="32"/>
      <c r="L121" s="32"/>
      <c r="M121" s="32"/>
      <c r="N121" s="192"/>
      <c r="O121" s="30"/>
      <c r="P121" s="30"/>
    </row>
    <row r="122" spans="1:16" s="14" customFormat="1" ht="16.5" customHeight="1">
      <c r="A122" s="57"/>
      <c r="B122" s="297"/>
      <c r="C122" s="28"/>
      <c r="D122" s="37" t="s">
        <v>66</v>
      </c>
      <c r="H122" s="296"/>
      <c r="I122" s="15"/>
      <c r="J122" s="194"/>
      <c r="K122" s="32"/>
      <c r="L122" s="32"/>
      <c r="M122" s="32"/>
      <c r="N122" s="192"/>
      <c r="O122" s="30"/>
      <c r="P122" s="30"/>
    </row>
    <row r="123" spans="1:16" s="14" customFormat="1" ht="16.5" customHeight="1">
      <c r="A123" s="57"/>
      <c r="B123" s="297"/>
      <c r="C123" s="28"/>
      <c r="D123" s="37"/>
      <c r="E123" s="14" t="s">
        <v>70</v>
      </c>
      <c r="H123" s="296"/>
      <c r="I123" s="15"/>
      <c r="J123" s="194"/>
      <c r="K123" s="32"/>
      <c r="L123" s="32"/>
      <c r="M123" s="32"/>
      <c r="N123" s="192"/>
      <c r="O123" s="30"/>
      <c r="P123" s="30"/>
    </row>
    <row r="124" spans="1:16" s="14" customFormat="1" ht="16.5" customHeight="1">
      <c r="A124" s="57"/>
      <c r="B124" s="297"/>
      <c r="C124" s="28"/>
      <c r="D124" s="37"/>
      <c r="F124" s="14" t="s">
        <v>71</v>
      </c>
      <c r="H124" s="296"/>
      <c r="I124" s="15"/>
      <c r="J124" s="194">
        <v>158473575</v>
      </c>
      <c r="K124" s="32"/>
      <c r="L124" s="32">
        <v>158000000</v>
      </c>
      <c r="M124" s="32"/>
      <c r="N124" s="192">
        <v>158473575</v>
      </c>
      <c r="O124" s="30"/>
      <c r="P124" s="30">
        <v>158000000</v>
      </c>
    </row>
    <row r="125" spans="1:16" s="14" customFormat="1" ht="16.5" customHeight="1">
      <c r="A125" s="167" t="s">
        <v>72</v>
      </c>
      <c r="B125" s="168"/>
      <c r="C125" s="28"/>
      <c r="D125" s="37"/>
      <c r="H125" s="296"/>
      <c r="I125" s="15"/>
      <c r="J125" s="194">
        <v>231668365</v>
      </c>
      <c r="K125" s="32"/>
      <c r="L125" s="32">
        <v>228732200</v>
      </c>
      <c r="M125" s="32"/>
      <c r="N125" s="192">
        <v>231668365</v>
      </c>
      <c r="O125" s="30"/>
      <c r="P125" s="30">
        <v>228732200</v>
      </c>
    </row>
    <row r="126" spans="1:16" s="14" customFormat="1" ht="16.5" customHeight="1">
      <c r="A126" s="167" t="s">
        <v>73</v>
      </c>
      <c r="B126" s="168"/>
      <c r="C126" s="28"/>
      <c r="D126" s="37"/>
      <c r="H126" s="296"/>
      <c r="I126" s="15"/>
      <c r="J126" s="192">
        <v>0</v>
      </c>
      <c r="K126" s="32"/>
      <c r="L126" s="32">
        <v>3409740</v>
      </c>
      <c r="M126" s="32"/>
      <c r="N126" s="192">
        <v>0</v>
      </c>
      <c r="O126" s="30"/>
      <c r="P126" s="30">
        <v>3409740</v>
      </c>
    </row>
    <row r="127" spans="1:16" s="14" customFormat="1" ht="16.5" customHeight="1">
      <c r="A127" s="297" t="s">
        <v>74</v>
      </c>
      <c r="C127" s="28"/>
      <c r="D127" s="28"/>
      <c r="H127" s="296"/>
      <c r="I127" s="15"/>
      <c r="J127" s="194"/>
      <c r="K127" s="32"/>
      <c r="L127" s="32"/>
      <c r="M127" s="32"/>
      <c r="N127" s="192"/>
      <c r="O127" s="30"/>
      <c r="P127" s="30"/>
    </row>
    <row r="128" spans="1:16" s="14" customFormat="1" ht="16.5" customHeight="1">
      <c r="A128" s="57"/>
      <c r="B128" s="28" t="s">
        <v>75</v>
      </c>
      <c r="D128" s="28"/>
      <c r="H128" s="296"/>
      <c r="I128" s="15"/>
      <c r="J128" s="194">
        <v>1175732</v>
      </c>
      <c r="K128" s="32"/>
      <c r="L128" s="32">
        <v>1175732</v>
      </c>
      <c r="M128" s="32"/>
      <c r="N128" s="192">
        <v>0</v>
      </c>
      <c r="O128" s="30"/>
      <c r="P128" s="30">
        <v>0</v>
      </c>
    </row>
    <row r="129" spans="1:16" ht="16.5" customHeight="1">
      <c r="A129" s="18" t="s">
        <v>76</v>
      </c>
      <c r="B129" s="14"/>
      <c r="C129" s="14"/>
      <c r="D129" s="14"/>
      <c r="E129" s="14"/>
      <c r="F129" s="14"/>
      <c r="G129" s="14"/>
      <c r="H129" s="15"/>
      <c r="I129" s="15"/>
      <c r="J129" s="185"/>
      <c r="K129" s="15"/>
      <c r="L129" s="15"/>
      <c r="N129" s="291"/>
      <c r="O129" s="292"/>
      <c r="P129" s="292"/>
    </row>
    <row r="130" spans="1:16" ht="16.5" customHeight="1">
      <c r="A130" s="18"/>
      <c r="B130" s="14" t="s">
        <v>77</v>
      </c>
      <c r="C130" s="14"/>
      <c r="D130" s="14"/>
      <c r="E130" s="14"/>
      <c r="F130" s="14"/>
      <c r="G130" s="14"/>
      <c r="H130" s="15"/>
      <c r="I130" s="15"/>
      <c r="J130" s="180">
        <v>11770000</v>
      </c>
      <c r="K130" s="16"/>
      <c r="L130" s="16">
        <v>11770000</v>
      </c>
      <c r="M130" s="16"/>
      <c r="N130" s="180">
        <v>11770000</v>
      </c>
      <c r="O130" s="16"/>
      <c r="P130" s="16">
        <v>11770000</v>
      </c>
    </row>
    <row r="131" spans="1:16" ht="16.5" customHeight="1">
      <c r="A131" s="1"/>
      <c r="B131" s="28" t="s">
        <v>78</v>
      </c>
      <c r="C131" s="14"/>
      <c r="D131" s="14"/>
      <c r="E131" s="14"/>
      <c r="F131" s="14"/>
      <c r="G131" s="14"/>
      <c r="H131" s="15"/>
      <c r="I131" s="15"/>
      <c r="J131" s="180">
        <f>'EN 6Conso'!P30</f>
        <v>66506964</v>
      </c>
      <c r="K131" s="16"/>
      <c r="L131" s="16">
        <v>68080890</v>
      </c>
      <c r="M131" s="16"/>
      <c r="N131" s="180">
        <f>'EN 7'!M28</f>
        <v>97955179</v>
      </c>
      <c r="O131" s="16"/>
      <c r="P131" s="16">
        <v>103852846</v>
      </c>
    </row>
    <row r="132" spans="1:16" ht="16.5" customHeight="1">
      <c r="A132" s="57" t="s">
        <v>79</v>
      </c>
      <c r="B132" s="28"/>
      <c r="C132" s="14"/>
      <c r="D132" s="14"/>
      <c r="E132" s="14"/>
      <c r="F132" s="14"/>
      <c r="G132" s="14"/>
      <c r="H132" s="15">
        <v>0</v>
      </c>
      <c r="I132" s="15"/>
      <c r="J132" s="182">
        <v>-1502</v>
      </c>
      <c r="K132" s="16"/>
      <c r="L132" s="33">
        <v>-1502</v>
      </c>
      <c r="M132" s="16"/>
      <c r="N132" s="182">
        <v>0</v>
      </c>
      <c r="O132" s="16"/>
      <c r="P132" s="33">
        <v>0</v>
      </c>
    </row>
    <row r="133" spans="1:16" s="14" customFormat="1" ht="16.5" customHeight="1">
      <c r="A133" s="57"/>
      <c r="E133" s="17"/>
      <c r="H133" s="15"/>
      <c r="I133" s="15"/>
      <c r="J133" s="180"/>
      <c r="K133" s="16"/>
      <c r="L133" s="16"/>
      <c r="M133" s="16"/>
      <c r="N133" s="180"/>
      <c r="O133" s="292"/>
      <c r="P133" s="16"/>
    </row>
    <row r="134" spans="1:16" s="14" customFormat="1" ht="16.5" customHeight="1">
      <c r="A134" s="57" t="s">
        <v>80</v>
      </c>
      <c r="H134" s="296"/>
      <c r="I134" s="15"/>
      <c r="J134" s="195">
        <f>SUM(J121:J133)</f>
        <v>469593134</v>
      </c>
      <c r="K134" s="31"/>
      <c r="L134" s="31">
        <f>SUM(L121:L133)</f>
        <v>471167060</v>
      </c>
      <c r="M134" s="31"/>
      <c r="N134" s="195">
        <f>SUM(N121:N133)</f>
        <v>499867119</v>
      </c>
      <c r="O134" s="30"/>
      <c r="P134" s="31">
        <f>SUM(P121:P133)</f>
        <v>505764786</v>
      </c>
    </row>
    <row r="135" spans="1:16" s="14" customFormat="1" ht="16.5" customHeight="1">
      <c r="A135" s="57" t="s">
        <v>81</v>
      </c>
      <c r="H135" s="15"/>
      <c r="I135" s="15"/>
      <c r="J135" s="196">
        <v>560311</v>
      </c>
      <c r="K135" s="30"/>
      <c r="L135" s="55">
        <v>720963</v>
      </c>
      <c r="M135" s="30"/>
      <c r="N135" s="196">
        <v>0</v>
      </c>
      <c r="O135" s="30"/>
      <c r="P135" s="55">
        <v>0</v>
      </c>
    </row>
    <row r="136" spans="1:16" s="14" customFormat="1" ht="16.5" customHeight="1">
      <c r="A136" s="57"/>
      <c r="E136" s="17"/>
      <c r="H136" s="15"/>
      <c r="I136" s="15"/>
      <c r="J136" s="180"/>
      <c r="K136" s="16"/>
      <c r="L136" s="16"/>
      <c r="M136" s="16"/>
      <c r="N136" s="180"/>
      <c r="O136" s="292"/>
      <c r="P136" s="16"/>
    </row>
    <row r="137" spans="1:16" s="14" customFormat="1" ht="16.5" customHeight="1">
      <c r="A137" s="20" t="s">
        <v>82</v>
      </c>
      <c r="H137" s="15"/>
      <c r="I137" s="15"/>
      <c r="J137" s="182">
        <f>SUM(J134:J136)</f>
        <v>470153445</v>
      </c>
      <c r="K137" s="16"/>
      <c r="L137" s="33">
        <f>SUM(L134:L136)</f>
        <v>471888023</v>
      </c>
      <c r="M137" s="16"/>
      <c r="N137" s="182">
        <f>SUM(N134:N136)</f>
        <v>499867119</v>
      </c>
      <c r="O137" s="292"/>
      <c r="P137" s="33">
        <f>SUM(P134:P136)</f>
        <v>505764786</v>
      </c>
    </row>
    <row r="138" spans="1:16" s="14" customFormat="1" ht="16.5" customHeight="1">
      <c r="A138" s="18"/>
      <c r="E138" s="17"/>
      <c r="H138" s="15"/>
      <c r="I138" s="15"/>
      <c r="J138" s="180"/>
      <c r="K138" s="16"/>
      <c r="L138" s="16"/>
      <c r="M138" s="16"/>
      <c r="N138" s="180"/>
      <c r="O138" s="292"/>
      <c r="P138" s="16"/>
    </row>
    <row r="139" spans="1:16" ht="16.5" customHeight="1" thickBot="1">
      <c r="A139" s="20" t="s">
        <v>83</v>
      </c>
      <c r="B139" s="14"/>
      <c r="C139" s="14"/>
      <c r="D139" s="14"/>
      <c r="E139" s="14"/>
      <c r="F139" s="14"/>
      <c r="G139" s="14"/>
      <c r="H139" s="15"/>
      <c r="I139" s="15"/>
      <c r="J139" s="184">
        <f>SUM(J89+J137)</f>
        <v>1522957140</v>
      </c>
      <c r="K139" s="16"/>
      <c r="L139" s="50">
        <f>SUM(L89+L137)</f>
        <v>1590379384</v>
      </c>
      <c r="M139" s="16"/>
      <c r="N139" s="184">
        <f>SUM(N89+N137)</f>
        <v>1503663107</v>
      </c>
      <c r="O139" s="15"/>
      <c r="P139" s="50">
        <f>SUM(P89+P137)</f>
        <v>1584875604</v>
      </c>
    </row>
    <row r="140" spans="1:16" ht="16.5" customHeight="1" thickTop="1">
      <c r="A140" s="1"/>
      <c r="B140" s="14"/>
      <c r="C140" s="14"/>
      <c r="D140" s="14"/>
      <c r="E140" s="14"/>
      <c r="F140" s="14"/>
      <c r="G140" s="14"/>
      <c r="H140" s="15"/>
      <c r="I140" s="16"/>
      <c r="J140" s="231"/>
      <c r="K140" s="169"/>
      <c r="L140" s="169"/>
      <c r="M140" s="169"/>
      <c r="N140" s="231"/>
      <c r="O140" s="169"/>
      <c r="P140" s="169"/>
    </row>
    <row r="141" spans="1:16" ht="16.5" customHeight="1">
      <c r="A141" s="1"/>
      <c r="B141" s="14"/>
      <c r="C141" s="14"/>
      <c r="D141" s="14"/>
      <c r="E141" s="14"/>
      <c r="F141" s="14"/>
      <c r="G141" s="14"/>
      <c r="H141" s="15"/>
      <c r="I141" s="16"/>
      <c r="J141" s="231"/>
      <c r="K141" s="169"/>
      <c r="L141" s="169"/>
      <c r="M141" s="169"/>
      <c r="N141" s="231"/>
      <c r="O141" s="169"/>
      <c r="P141" s="169"/>
    </row>
    <row r="142" spans="1:16" ht="16.5" customHeight="1">
      <c r="A142" s="1"/>
      <c r="B142" s="14"/>
      <c r="C142" s="14"/>
      <c r="D142" s="14"/>
      <c r="E142" s="14"/>
      <c r="F142" s="14"/>
      <c r="G142" s="14"/>
      <c r="H142" s="15"/>
      <c r="I142" s="16"/>
      <c r="J142" s="231"/>
      <c r="K142" s="169"/>
      <c r="L142" s="169"/>
      <c r="M142" s="169"/>
      <c r="N142" s="231"/>
      <c r="O142" s="169"/>
      <c r="P142" s="169"/>
    </row>
    <row r="143" spans="1:16" ht="16.5" customHeight="1">
      <c r="A143" s="1"/>
      <c r="B143" s="14"/>
      <c r="C143" s="14"/>
      <c r="D143" s="14"/>
      <c r="E143" s="14"/>
      <c r="F143" s="14"/>
      <c r="G143" s="14"/>
      <c r="H143" s="15"/>
      <c r="I143" s="16"/>
      <c r="J143" s="231"/>
      <c r="K143" s="169"/>
      <c r="L143" s="169"/>
      <c r="M143" s="169"/>
      <c r="N143" s="231"/>
      <c r="O143" s="169"/>
      <c r="P143" s="169"/>
    </row>
    <row r="144" spans="1:16" s="18" customFormat="1" ht="16.5" customHeight="1">
      <c r="A144" s="304" t="s">
        <v>36</v>
      </c>
      <c r="B144" s="304"/>
      <c r="C144" s="304"/>
      <c r="D144" s="304"/>
      <c r="E144" s="304"/>
      <c r="F144" s="304"/>
      <c r="G144" s="304"/>
      <c r="H144" s="304"/>
      <c r="I144" s="304"/>
      <c r="J144" s="304"/>
      <c r="K144" s="304"/>
      <c r="L144" s="304"/>
      <c r="M144" s="304"/>
      <c r="N144" s="304"/>
      <c r="O144" s="304"/>
      <c r="P144" s="304"/>
    </row>
    <row r="145" spans="1:16" s="18" customFormat="1" ht="16.5" customHeight="1">
      <c r="A145" s="296"/>
      <c r="B145" s="296"/>
      <c r="C145" s="296"/>
      <c r="D145" s="296"/>
      <c r="E145" s="296"/>
      <c r="F145" s="296"/>
      <c r="G145" s="296"/>
      <c r="H145" s="296"/>
      <c r="I145" s="296"/>
      <c r="J145" s="296"/>
      <c r="K145" s="296"/>
      <c r="L145" s="296"/>
      <c r="M145" s="296"/>
      <c r="N145" s="296"/>
      <c r="O145" s="296"/>
      <c r="P145" s="296"/>
    </row>
    <row r="146" spans="1:16" s="18" customFormat="1" ht="16.5" customHeight="1">
      <c r="A146" s="296"/>
      <c r="B146" s="296"/>
      <c r="C146" s="296"/>
      <c r="D146" s="296"/>
      <c r="E146" s="296"/>
      <c r="F146" s="296"/>
      <c r="G146" s="296"/>
      <c r="H146" s="296"/>
      <c r="I146" s="296"/>
      <c r="J146" s="296"/>
      <c r="K146" s="296"/>
      <c r="L146" s="296"/>
      <c r="M146" s="296"/>
      <c r="N146" s="296"/>
      <c r="O146" s="296"/>
      <c r="P146" s="296"/>
    </row>
    <row r="147" spans="1:16" s="14" customFormat="1" ht="21.95" customHeight="1">
      <c r="A147" s="24" t="str">
        <f>A98</f>
        <v>The accompanying notes form part of this interim financial information.</v>
      </c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51"/>
      <c r="O147" s="51"/>
      <c r="P147" s="51"/>
    </row>
  </sheetData>
  <mergeCells count="17">
    <mergeCell ref="J6:L6"/>
    <mergeCell ref="N6:P6"/>
    <mergeCell ref="J55:L55"/>
    <mergeCell ref="N55:P55"/>
    <mergeCell ref="J104:L104"/>
    <mergeCell ref="N104:P104"/>
    <mergeCell ref="N56:P56"/>
    <mergeCell ref="N7:P7"/>
    <mergeCell ref="A46:P46"/>
    <mergeCell ref="J7:L7"/>
    <mergeCell ref="J56:L56"/>
    <mergeCell ref="A95:P95"/>
    <mergeCell ref="A144:P144"/>
    <mergeCell ref="A66:G66"/>
    <mergeCell ref="A68:G68"/>
    <mergeCell ref="N105:P105"/>
    <mergeCell ref="J105:L105"/>
  </mergeCells>
  <pageMargins left="0.8" right="0.5" top="0.5" bottom="0.6" header="0.49" footer="0.4"/>
  <pageSetup paperSize="9" firstPageNumber="2" fitToHeight="0" orientation="portrait" useFirstPageNumber="1" horizontalDpi="1200" verticalDpi="1200" r:id="rId1"/>
  <headerFooter>
    <oddFooter>&amp;R&amp;"Arial,Regular"&amp;9&amp;P</oddFooter>
  </headerFooter>
  <rowBreaks count="2" manualBreakCount="2">
    <brk id="49" max="16383" man="1"/>
    <brk id="98" max="16383" man="1"/>
  </rowBreaks>
  <ignoredErrors>
    <ignoredError sqref="K10 M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42D00-BDA5-4DCD-BBDB-2C23A47A2FB5}">
  <sheetPr>
    <tabColor theme="9" tint="-0.249977111117893"/>
  </sheetPr>
  <dimension ref="A1:L117"/>
  <sheetViews>
    <sheetView zoomScale="85" zoomScaleNormal="85" zoomScaleSheetLayoutView="85" workbookViewId="0">
      <selection activeCell="J60" sqref="J60"/>
    </sheetView>
  </sheetViews>
  <sheetFormatPr defaultRowHeight="16.5" customHeight="1"/>
  <cols>
    <col min="1" max="1" width="1.140625" style="59" customWidth="1"/>
    <col min="2" max="2" width="1.28515625" style="59" customWidth="1"/>
    <col min="3" max="3" width="37" style="59" customWidth="1"/>
    <col min="4" max="4" width="5.7109375" style="59" customWidth="1"/>
    <col min="5" max="5" width="0.7109375" style="60" customWidth="1"/>
    <col min="6" max="6" width="13.7109375" style="60" customWidth="1"/>
    <col min="7" max="7" width="0.7109375" style="60" customWidth="1"/>
    <col min="8" max="8" width="13.7109375" style="233" customWidth="1"/>
    <col min="9" max="9" width="0.7109375" style="60" customWidth="1"/>
    <col min="10" max="10" width="13.7109375" style="60" customWidth="1"/>
    <col min="11" max="11" width="0.7109375" style="59" customWidth="1"/>
    <col min="12" max="12" width="13.7109375" style="233" customWidth="1"/>
    <col min="13" max="156" width="9.140625" style="59"/>
    <col min="157" max="157" width="1.140625" style="59" customWidth="1"/>
    <col min="158" max="158" width="1.28515625" style="59" customWidth="1"/>
    <col min="159" max="159" width="34" style="59" customWidth="1"/>
    <col min="160" max="160" width="5.7109375" style="59" customWidth="1"/>
    <col min="161" max="161" width="0.7109375" style="59" customWidth="1"/>
    <col min="162" max="162" width="13.28515625" style="59" customWidth="1"/>
    <col min="163" max="163" width="0.7109375" style="59" customWidth="1"/>
    <col min="164" max="164" width="13.28515625" style="59" customWidth="1"/>
    <col min="165" max="165" width="0.7109375" style="59" customWidth="1"/>
    <col min="166" max="166" width="13.28515625" style="59" customWidth="1"/>
    <col min="167" max="167" width="0.7109375" style="59" customWidth="1"/>
    <col min="168" max="168" width="13.28515625" style="59" customWidth="1"/>
    <col min="169" max="169" width="9.140625" style="59"/>
    <col min="170" max="170" width="11.42578125" style="59" bestFit="1" customWidth="1"/>
    <col min="171" max="412" width="9.140625" style="59"/>
    <col min="413" max="413" width="1.140625" style="59" customWidth="1"/>
    <col min="414" max="414" width="1.28515625" style="59" customWidth="1"/>
    <col min="415" max="415" width="34" style="59" customWidth="1"/>
    <col min="416" max="416" width="5.7109375" style="59" customWidth="1"/>
    <col min="417" max="417" width="0.7109375" style="59" customWidth="1"/>
    <col min="418" max="418" width="13.28515625" style="59" customWidth="1"/>
    <col min="419" max="419" width="0.7109375" style="59" customWidth="1"/>
    <col min="420" max="420" width="13.28515625" style="59" customWidth="1"/>
    <col min="421" max="421" width="0.7109375" style="59" customWidth="1"/>
    <col min="422" max="422" width="13.28515625" style="59" customWidth="1"/>
    <col min="423" max="423" width="0.7109375" style="59" customWidth="1"/>
    <col min="424" max="424" width="13.28515625" style="59" customWidth="1"/>
    <col min="425" max="425" width="9.140625" style="59"/>
    <col min="426" max="426" width="11.42578125" style="59" bestFit="1" customWidth="1"/>
    <col min="427" max="668" width="9.140625" style="59"/>
    <col min="669" max="669" width="1.140625" style="59" customWidth="1"/>
    <col min="670" max="670" width="1.28515625" style="59" customWidth="1"/>
    <col min="671" max="671" width="34" style="59" customWidth="1"/>
    <col min="672" max="672" width="5.7109375" style="59" customWidth="1"/>
    <col min="673" max="673" width="0.7109375" style="59" customWidth="1"/>
    <col min="674" max="674" width="13.28515625" style="59" customWidth="1"/>
    <col min="675" max="675" width="0.7109375" style="59" customWidth="1"/>
    <col min="676" max="676" width="13.28515625" style="59" customWidth="1"/>
    <col min="677" max="677" width="0.7109375" style="59" customWidth="1"/>
    <col min="678" max="678" width="13.28515625" style="59" customWidth="1"/>
    <col min="679" max="679" width="0.7109375" style="59" customWidth="1"/>
    <col min="680" max="680" width="13.28515625" style="59" customWidth="1"/>
    <col min="681" max="681" width="9.140625" style="59"/>
    <col min="682" max="682" width="11.42578125" style="59" bestFit="1" customWidth="1"/>
    <col min="683" max="924" width="9.140625" style="59"/>
    <col min="925" max="925" width="1.140625" style="59" customWidth="1"/>
    <col min="926" max="926" width="1.28515625" style="59" customWidth="1"/>
    <col min="927" max="927" width="34" style="59" customWidth="1"/>
    <col min="928" max="928" width="5.7109375" style="59" customWidth="1"/>
    <col min="929" max="929" width="0.7109375" style="59" customWidth="1"/>
    <col min="930" max="930" width="13.28515625" style="59" customWidth="1"/>
    <col min="931" max="931" width="0.7109375" style="59" customWidth="1"/>
    <col min="932" max="932" width="13.28515625" style="59" customWidth="1"/>
    <col min="933" max="933" width="0.7109375" style="59" customWidth="1"/>
    <col min="934" max="934" width="13.28515625" style="59" customWidth="1"/>
    <col min="935" max="935" width="0.7109375" style="59" customWidth="1"/>
    <col min="936" max="936" width="13.28515625" style="59" customWidth="1"/>
    <col min="937" max="937" width="9.140625" style="59"/>
    <col min="938" max="938" width="11.42578125" style="59" bestFit="1" customWidth="1"/>
    <col min="939" max="1180" width="9.140625" style="59"/>
    <col min="1181" max="1181" width="1.140625" style="59" customWidth="1"/>
    <col min="1182" max="1182" width="1.28515625" style="59" customWidth="1"/>
    <col min="1183" max="1183" width="34" style="59" customWidth="1"/>
    <col min="1184" max="1184" width="5.7109375" style="59" customWidth="1"/>
    <col min="1185" max="1185" width="0.7109375" style="59" customWidth="1"/>
    <col min="1186" max="1186" width="13.28515625" style="59" customWidth="1"/>
    <col min="1187" max="1187" width="0.7109375" style="59" customWidth="1"/>
    <col min="1188" max="1188" width="13.28515625" style="59" customWidth="1"/>
    <col min="1189" max="1189" width="0.7109375" style="59" customWidth="1"/>
    <col min="1190" max="1190" width="13.28515625" style="59" customWidth="1"/>
    <col min="1191" max="1191" width="0.7109375" style="59" customWidth="1"/>
    <col min="1192" max="1192" width="13.28515625" style="59" customWidth="1"/>
    <col min="1193" max="1193" width="9.140625" style="59"/>
    <col min="1194" max="1194" width="11.42578125" style="59" bestFit="1" customWidth="1"/>
    <col min="1195" max="1436" width="9.140625" style="59"/>
    <col min="1437" max="1437" width="1.140625" style="59" customWidth="1"/>
    <col min="1438" max="1438" width="1.28515625" style="59" customWidth="1"/>
    <col min="1439" max="1439" width="34" style="59" customWidth="1"/>
    <col min="1440" max="1440" width="5.7109375" style="59" customWidth="1"/>
    <col min="1441" max="1441" width="0.7109375" style="59" customWidth="1"/>
    <col min="1442" max="1442" width="13.28515625" style="59" customWidth="1"/>
    <col min="1443" max="1443" width="0.7109375" style="59" customWidth="1"/>
    <col min="1444" max="1444" width="13.28515625" style="59" customWidth="1"/>
    <col min="1445" max="1445" width="0.7109375" style="59" customWidth="1"/>
    <col min="1446" max="1446" width="13.28515625" style="59" customWidth="1"/>
    <col min="1447" max="1447" width="0.7109375" style="59" customWidth="1"/>
    <col min="1448" max="1448" width="13.28515625" style="59" customWidth="1"/>
    <col min="1449" max="1449" width="9.140625" style="59"/>
    <col min="1450" max="1450" width="11.42578125" style="59" bestFit="1" customWidth="1"/>
    <col min="1451" max="1692" width="9.140625" style="59"/>
    <col min="1693" max="1693" width="1.140625" style="59" customWidth="1"/>
    <col min="1694" max="1694" width="1.28515625" style="59" customWidth="1"/>
    <col min="1695" max="1695" width="34" style="59" customWidth="1"/>
    <col min="1696" max="1696" width="5.7109375" style="59" customWidth="1"/>
    <col min="1697" max="1697" width="0.7109375" style="59" customWidth="1"/>
    <col min="1698" max="1698" width="13.28515625" style="59" customWidth="1"/>
    <col min="1699" max="1699" width="0.7109375" style="59" customWidth="1"/>
    <col min="1700" max="1700" width="13.28515625" style="59" customWidth="1"/>
    <col min="1701" max="1701" width="0.7109375" style="59" customWidth="1"/>
    <col min="1702" max="1702" width="13.28515625" style="59" customWidth="1"/>
    <col min="1703" max="1703" width="0.7109375" style="59" customWidth="1"/>
    <col min="1704" max="1704" width="13.28515625" style="59" customWidth="1"/>
    <col min="1705" max="1705" width="9.140625" style="59"/>
    <col min="1706" max="1706" width="11.42578125" style="59" bestFit="1" customWidth="1"/>
    <col min="1707" max="1948" width="9.140625" style="59"/>
    <col min="1949" max="1949" width="1.140625" style="59" customWidth="1"/>
    <col min="1950" max="1950" width="1.28515625" style="59" customWidth="1"/>
    <col min="1951" max="1951" width="34" style="59" customWidth="1"/>
    <col min="1952" max="1952" width="5.7109375" style="59" customWidth="1"/>
    <col min="1953" max="1953" width="0.7109375" style="59" customWidth="1"/>
    <col min="1954" max="1954" width="13.28515625" style="59" customWidth="1"/>
    <col min="1955" max="1955" width="0.7109375" style="59" customWidth="1"/>
    <col min="1956" max="1956" width="13.28515625" style="59" customWidth="1"/>
    <col min="1957" max="1957" width="0.7109375" style="59" customWidth="1"/>
    <col min="1958" max="1958" width="13.28515625" style="59" customWidth="1"/>
    <col min="1959" max="1959" width="0.7109375" style="59" customWidth="1"/>
    <col min="1960" max="1960" width="13.28515625" style="59" customWidth="1"/>
    <col min="1961" max="1961" width="9.140625" style="59"/>
    <col min="1962" max="1962" width="11.42578125" style="59" bestFit="1" customWidth="1"/>
    <col min="1963" max="2204" width="9.140625" style="59"/>
    <col min="2205" max="2205" width="1.140625" style="59" customWidth="1"/>
    <col min="2206" max="2206" width="1.28515625" style="59" customWidth="1"/>
    <col min="2207" max="2207" width="34" style="59" customWidth="1"/>
    <col min="2208" max="2208" width="5.7109375" style="59" customWidth="1"/>
    <col min="2209" max="2209" width="0.7109375" style="59" customWidth="1"/>
    <col min="2210" max="2210" width="13.28515625" style="59" customWidth="1"/>
    <col min="2211" max="2211" width="0.7109375" style="59" customWidth="1"/>
    <col min="2212" max="2212" width="13.28515625" style="59" customWidth="1"/>
    <col min="2213" max="2213" width="0.7109375" style="59" customWidth="1"/>
    <col min="2214" max="2214" width="13.28515625" style="59" customWidth="1"/>
    <col min="2215" max="2215" width="0.7109375" style="59" customWidth="1"/>
    <col min="2216" max="2216" width="13.28515625" style="59" customWidth="1"/>
    <col min="2217" max="2217" width="9.140625" style="59"/>
    <col min="2218" max="2218" width="11.42578125" style="59" bestFit="1" customWidth="1"/>
    <col min="2219" max="2460" width="9.140625" style="59"/>
    <col min="2461" max="2461" width="1.140625" style="59" customWidth="1"/>
    <col min="2462" max="2462" width="1.28515625" style="59" customWidth="1"/>
    <col min="2463" max="2463" width="34" style="59" customWidth="1"/>
    <col min="2464" max="2464" width="5.7109375" style="59" customWidth="1"/>
    <col min="2465" max="2465" width="0.7109375" style="59" customWidth="1"/>
    <col min="2466" max="2466" width="13.28515625" style="59" customWidth="1"/>
    <col min="2467" max="2467" width="0.7109375" style="59" customWidth="1"/>
    <col min="2468" max="2468" width="13.28515625" style="59" customWidth="1"/>
    <col min="2469" max="2469" width="0.7109375" style="59" customWidth="1"/>
    <col min="2470" max="2470" width="13.28515625" style="59" customWidth="1"/>
    <col min="2471" max="2471" width="0.7109375" style="59" customWidth="1"/>
    <col min="2472" max="2472" width="13.28515625" style="59" customWidth="1"/>
    <col min="2473" max="2473" width="9.140625" style="59"/>
    <col min="2474" max="2474" width="11.42578125" style="59" bestFit="1" customWidth="1"/>
    <col min="2475" max="2716" width="9.140625" style="59"/>
    <col min="2717" max="2717" width="1.140625" style="59" customWidth="1"/>
    <col min="2718" max="2718" width="1.28515625" style="59" customWidth="1"/>
    <col min="2719" max="2719" width="34" style="59" customWidth="1"/>
    <col min="2720" max="2720" width="5.7109375" style="59" customWidth="1"/>
    <col min="2721" max="2721" width="0.7109375" style="59" customWidth="1"/>
    <col min="2722" max="2722" width="13.28515625" style="59" customWidth="1"/>
    <col min="2723" max="2723" width="0.7109375" style="59" customWidth="1"/>
    <col min="2724" max="2724" width="13.28515625" style="59" customWidth="1"/>
    <col min="2725" max="2725" width="0.7109375" style="59" customWidth="1"/>
    <col min="2726" max="2726" width="13.28515625" style="59" customWidth="1"/>
    <col min="2727" max="2727" width="0.7109375" style="59" customWidth="1"/>
    <col min="2728" max="2728" width="13.28515625" style="59" customWidth="1"/>
    <col min="2729" max="2729" width="9.140625" style="59"/>
    <col min="2730" max="2730" width="11.42578125" style="59" bestFit="1" customWidth="1"/>
    <col min="2731" max="2972" width="9.140625" style="59"/>
    <col min="2973" max="2973" width="1.140625" style="59" customWidth="1"/>
    <col min="2974" max="2974" width="1.28515625" style="59" customWidth="1"/>
    <col min="2975" max="2975" width="34" style="59" customWidth="1"/>
    <col min="2976" max="2976" width="5.7109375" style="59" customWidth="1"/>
    <col min="2977" max="2977" width="0.7109375" style="59" customWidth="1"/>
    <col min="2978" max="2978" width="13.28515625" style="59" customWidth="1"/>
    <col min="2979" max="2979" width="0.7109375" style="59" customWidth="1"/>
    <col min="2980" max="2980" width="13.28515625" style="59" customWidth="1"/>
    <col min="2981" max="2981" width="0.7109375" style="59" customWidth="1"/>
    <col min="2982" max="2982" width="13.28515625" style="59" customWidth="1"/>
    <col min="2983" max="2983" width="0.7109375" style="59" customWidth="1"/>
    <col min="2984" max="2984" width="13.28515625" style="59" customWidth="1"/>
    <col min="2985" max="2985" width="9.140625" style="59"/>
    <col min="2986" max="2986" width="11.42578125" style="59" bestFit="1" customWidth="1"/>
    <col min="2987" max="3228" width="9.140625" style="59"/>
    <col min="3229" max="3229" width="1.140625" style="59" customWidth="1"/>
    <col min="3230" max="3230" width="1.28515625" style="59" customWidth="1"/>
    <col min="3231" max="3231" width="34" style="59" customWidth="1"/>
    <col min="3232" max="3232" width="5.7109375" style="59" customWidth="1"/>
    <col min="3233" max="3233" width="0.7109375" style="59" customWidth="1"/>
    <col min="3234" max="3234" width="13.28515625" style="59" customWidth="1"/>
    <col min="3235" max="3235" width="0.7109375" style="59" customWidth="1"/>
    <col min="3236" max="3236" width="13.28515625" style="59" customWidth="1"/>
    <col min="3237" max="3237" width="0.7109375" style="59" customWidth="1"/>
    <col min="3238" max="3238" width="13.28515625" style="59" customWidth="1"/>
    <col min="3239" max="3239" width="0.7109375" style="59" customWidth="1"/>
    <col min="3240" max="3240" width="13.28515625" style="59" customWidth="1"/>
    <col min="3241" max="3241" width="9.140625" style="59"/>
    <col min="3242" max="3242" width="11.42578125" style="59" bestFit="1" customWidth="1"/>
    <col min="3243" max="3484" width="9.140625" style="59"/>
    <col min="3485" max="3485" width="1.140625" style="59" customWidth="1"/>
    <col min="3486" max="3486" width="1.28515625" style="59" customWidth="1"/>
    <col min="3487" max="3487" width="34" style="59" customWidth="1"/>
    <col min="3488" max="3488" width="5.7109375" style="59" customWidth="1"/>
    <col min="3489" max="3489" width="0.7109375" style="59" customWidth="1"/>
    <col min="3490" max="3490" width="13.28515625" style="59" customWidth="1"/>
    <col min="3491" max="3491" width="0.7109375" style="59" customWidth="1"/>
    <col min="3492" max="3492" width="13.28515625" style="59" customWidth="1"/>
    <col min="3493" max="3493" width="0.7109375" style="59" customWidth="1"/>
    <col min="3494" max="3494" width="13.28515625" style="59" customWidth="1"/>
    <col min="3495" max="3495" width="0.7109375" style="59" customWidth="1"/>
    <col min="3496" max="3496" width="13.28515625" style="59" customWidth="1"/>
    <col min="3497" max="3497" width="9.140625" style="59"/>
    <col min="3498" max="3498" width="11.42578125" style="59" bestFit="1" customWidth="1"/>
    <col min="3499" max="3740" width="9.140625" style="59"/>
    <col min="3741" max="3741" width="1.140625" style="59" customWidth="1"/>
    <col min="3742" max="3742" width="1.28515625" style="59" customWidth="1"/>
    <col min="3743" max="3743" width="34" style="59" customWidth="1"/>
    <col min="3744" max="3744" width="5.7109375" style="59" customWidth="1"/>
    <col min="3745" max="3745" width="0.7109375" style="59" customWidth="1"/>
    <col min="3746" max="3746" width="13.28515625" style="59" customWidth="1"/>
    <col min="3747" max="3747" width="0.7109375" style="59" customWidth="1"/>
    <col min="3748" max="3748" width="13.28515625" style="59" customWidth="1"/>
    <col min="3749" max="3749" width="0.7109375" style="59" customWidth="1"/>
    <col min="3750" max="3750" width="13.28515625" style="59" customWidth="1"/>
    <col min="3751" max="3751" width="0.7109375" style="59" customWidth="1"/>
    <col min="3752" max="3752" width="13.28515625" style="59" customWidth="1"/>
    <col min="3753" max="3753" width="9.140625" style="59"/>
    <col min="3754" max="3754" width="11.42578125" style="59" bestFit="1" customWidth="1"/>
    <col min="3755" max="3996" width="9.140625" style="59"/>
    <col min="3997" max="3997" width="1.140625" style="59" customWidth="1"/>
    <col min="3998" max="3998" width="1.28515625" style="59" customWidth="1"/>
    <col min="3999" max="3999" width="34" style="59" customWidth="1"/>
    <col min="4000" max="4000" width="5.7109375" style="59" customWidth="1"/>
    <col min="4001" max="4001" width="0.7109375" style="59" customWidth="1"/>
    <col min="4002" max="4002" width="13.28515625" style="59" customWidth="1"/>
    <col min="4003" max="4003" width="0.7109375" style="59" customWidth="1"/>
    <col min="4004" max="4004" width="13.28515625" style="59" customWidth="1"/>
    <col min="4005" max="4005" width="0.7109375" style="59" customWidth="1"/>
    <col min="4006" max="4006" width="13.28515625" style="59" customWidth="1"/>
    <col min="4007" max="4007" width="0.7109375" style="59" customWidth="1"/>
    <col min="4008" max="4008" width="13.28515625" style="59" customWidth="1"/>
    <col min="4009" max="4009" width="9.140625" style="59"/>
    <col min="4010" max="4010" width="11.42578125" style="59" bestFit="1" customWidth="1"/>
    <col min="4011" max="4252" width="9.140625" style="59"/>
    <col min="4253" max="4253" width="1.140625" style="59" customWidth="1"/>
    <col min="4254" max="4254" width="1.28515625" style="59" customWidth="1"/>
    <col min="4255" max="4255" width="34" style="59" customWidth="1"/>
    <col min="4256" max="4256" width="5.7109375" style="59" customWidth="1"/>
    <col min="4257" max="4257" width="0.7109375" style="59" customWidth="1"/>
    <col min="4258" max="4258" width="13.28515625" style="59" customWidth="1"/>
    <col min="4259" max="4259" width="0.7109375" style="59" customWidth="1"/>
    <col min="4260" max="4260" width="13.28515625" style="59" customWidth="1"/>
    <col min="4261" max="4261" width="0.7109375" style="59" customWidth="1"/>
    <col min="4262" max="4262" width="13.28515625" style="59" customWidth="1"/>
    <col min="4263" max="4263" width="0.7109375" style="59" customWidth="1"/>
    <col min="4264" max="4264" width="13.28515625" style="59" customWidth="1"/>
    <col min="4265" max="4265" width="9.140625" style="59"/>
    <col min="4266" max="4266" width="11.42578125" style="59" bestFit="1" customWidth="1"/>
    <col min="4267" max="4508" width="9.140625" style="59"/>
    <col min="4509" max="4509" width="1.140625" style="59" customWidth="1"/>
    <col min="4510" max="4510" width="1.28515625" style="59" customWidth="1"/>
    <col min="4511" max="4511" width="34" style="59" customWidth="1"/>
    <col min="4512" max="4512" width="5.7109375" style="59" customWidth="1"/>
    <col min="4513" max="4513" width="0.7109375" style="59" customWidth="1"/>
    <col min="4514" max="4514" width="13.28515625" style="59" customWidth="1"/>
    <col min="4515" max="4515" width="0.7109375" style="59" customWidth="1"/>
    <col min="4516" max="4516" width="13.28515625" style="59" customWidth="1"/>
    <col min="4517" max="4517" width="0.7109375" style="59" customWidth="1"/>
    <col min="4518" max="4518" width="13.28515625" style="59" customWidth="1"/>
    <col min="4519" max="4519" width="0.7109375" style="59" customWidth="1"/>
    <col min="4520" max="4520" width="13.28515625" style="59" customWidth="1"/>
    <col min="4521" max="4521" width="9.140625" style="59"/>
    <col min="4522" max="4522" width="11.42578125" style="59" bestFit="1" customWidth="1"/>
    <col min="4523" max="4764" width="9.140625" style="59"/>
    <col min="4765" max="4765" width="1.140625" style="59" customWidth="1"/>
    <col min="4766" max="4766" width="1.28515625" style="59" customWidth="1"/>
    <col min="4767" max="4767" width="34" style="59" customWidth="1"/>
    <col min="4768" max="4768" width="5.7109375" style="59" customWidth="1"/>
    <col min="4769" max="4769" width="0.7109375" style="59" customWidth="1"/>
    <col min="4770" max="4770" width="13.28515625" style="59" customWidth="1"/>
    <col min="4771" max="4771" width="0.7109375" style="59" customWidth="1"/>
    <col min="4772" max="4772" width="13.28515625" style="59" customWidth="1"/>
    <col min="4773" max="4773" width="0.7109375" style="59" customWidth="1"/>
    <col min="4774" max="4774" width="13.28515625" style="59" customWidth="1"/>
    <col min="4775" max="4775" width="0.7109375" style="59" customWidth="1"/>
    <col min="4776" max="4776" width="13.28515625" style="59" customWidth="1"/>
    <col min="4777" max="4777" width="9.140625" style="59"/>
    <col min="4778" max="4778" width="11.42578125" style="59" bestFit="1" customWidth="1"/>
    <col min="4779" max="5020" width="9.140625" style="59"/>
    <col min="5021" max="5021" width="1.140625" style="59" customWidth="1"/>
    <col min="5022" max="5022" width="1.28515625" style="59" customWidth="1"/>
    <col min="5023" max="5023" width="34" style="59" customWidth="1"/>
    <col min="5024" max="5024" width="5.7109375" style="59" customWidth="1"/>
    <col min="5025" max="5025" width="0.7109375" style="59" customWidth="1"/>
    <col min="5026" max="5026" width="13.28515625" style="59" customWidth="1"/>
    <col min="5027" max="5027" width="0.7109375" style="59" customWidth="1"/>
    <col min="5028" max="5028" width="13.28515625" style="59" customWidth="1"/>
    <col min="5029" max="5029" width="0.7109375" style="59" customWidth="1"/>
    <col min="5030" max="5030" width="13.28515625" style="59" customWidth="1"/>
    <col min="5031" max="5031" width="0.7109375" style="59" customWidth="1"/>
    <col min="5032" max="5032" width="13.28515625" style="59" customWidth="1"/>
    <col min="5033" max="5033" width="9.140625" style="59"/>
    <col min="5034" max="5034" width="11.42578125" style="59" bestFit="1" customWidth="1"/>
    <col min="5035" max="5276" width="9.140625" style="59"/>
    <col min="5277" max="5277" width="1.140625" style="59" customWidth="1"/>
    <col min="5278" max="5278" width="1.28515625" style="59" customWidth="1"/>
    <col min="5279" max="5279" width="34" style="59" customWidth="1"/>
    <col min="5280" max="5280" width="5.7109375" style="59" customWidth="1"/>
    <col min="5281" max="5281" width="0.7109375" style="59" customWidth="1"/>
    <col min="5282" max="5282" width="13.28515625" style="59" customWidth="1"/>
    <col min="5283" max="5283" width="0.7109375" style="59" customWidth="1"/>
    <col min="5284" max="5284" width="13.28515625" style="59" customWidth="1"/>
    <col min="5285" max="5285" width="0.7109375" style="59" customWidth="1"/>
    <col min="5286" max="5286" width="13.28515625" style="59" customWidth="1"/>
    <col min="5287" max="5287" width="0.7109375" style="59" customWidth="1"/>
    <col min="5288" max="5288" width="13.28515625" style="59" customWidth="1"/>
    <col min="5289" max="5289" width="9.140625" style="59"/>
    <col min="5290" max="5290" width="11.42578125" style="59" bestFit="1" customWidth="1"/>
    <col min="5291" max="5532" width="9.140625" style="59"/>
    <col min="5533" max="5533" width="1.140625" style="59" customWidth="1"/>
    <col min="5534" max="5534" width="1.28515625" style="59" customWidth="1"/>
    <col min="5535" max="5535" width="34" style="59" customWidth="1"/>
    <col min="5536" max="5536" width="5.7109375" style="59" customWidth="1"/>
    <col min="5537" max="5537" width="0.7109375" style="59" customWidth="1"/>
    <col min="5538" max="5538" width="13.28515625" style="59" customWidth="1"/>
    <col min="5539" max="5539" width="0.7109375" style="59" customWidth="1"/>
    <col min="5540" max="5540" width="13.28515625" style="59" customWidth="1"/>
    <col min="5541" max="5541" width="0.7109375" style="59" customWidth="1"/>
    <col min="5542" max="5542" width="13.28515625" style="59" customWidth="1"/>
    <col min="5543" max="5543" width="0.7109375" style="59" customWidth="1"/>
    <col min="5544" max="5544" width="13.28515625" style="59" customWidth="1"/>
    <col min="5545" max="5545" width="9.140625" style="59"/>
    <col min="5546" max="5546" width="11.42578125" style="59" bestFit="1" customWidth="1"/>
    <col min="5547" max="5788" width="9.140625" style="59"/>
    <col min="5789" max="5789" width="1.140625" style="59" customWidth="1"/>
    <col min="5790" max="5790" width="1.28515625" style="59" customWidth="1"/>
    <col min="5791" max="5791" width="34" style="59" customWidth="1"/>
    <col min="5792" max="5792" width="5.7109375" style="59" customWidth="1"/>
    <col min="5793" max="5793" width="0.7109375" style="59" customWidth="1"/>
    <col min="5794" max="5794" width="13.28515625" style="59" customWidth="1"/>
    <col min="5795" max="5795" width="0.7109375" style="59" customWidth="1"/>
    <col min="5796" max="5796" width="13.28515625" style="59" customWidth="1"/>
    <col min="5797" max="5797" width="0.7109375" style="59" customWidth="1"/>
    <col min="5798" max="5798" width="13.28515625" style="59" customWidth="1"/>
    <col min="5799" max="5799" width="0.7109375" style="59" customWidth="1"/>
    <col min="5800" max="5800" width="13.28515625" style="59" customWidth="1"/>
    <col min="5801" max="5801" width="9.140625" style="59"/>
    <col min="5802" max="5802" width="11.42578125" style="59" bestFit="1" customWidth="1"/>
    <col min="5803" max="6044" width="9.140625" style="59"/>
    <col min="6045" max="6045" width="1.140625" style="59" customWidth="1"/>
    <col min="6046" max="6046" width="1.28515625" style="59" customWidth="1"/>
    <col min="6047" max="6047" width="34" style="59" customWidth="1"/>
    <col min="6048" max="6048" width="5.7109375" style="59" customWidth="1"/>
    <col min="6049" max="6049" width="0.7109375" style="59" customWidth="1"/>
    <col min="6050" max="6050" width="13.28515625" style="59" customWidth="1"/>
    <col min="6051" max="6051" width="0.7109375" style="59" customWidth="1"/>
    <col min="6052" max="6052" width="13.28515625" style="59" customWidth="1"/>
    <col min="6053" max="6053" width="0.7109375" style="59" customWidth="1"/>
    <col min="6054" max="6054" width="13.28515625" style="59" customWidth="1"/>
    <col min="6055" max="6055" width="0.7109375" style="59" customWidth="1"/>
    <col min="6056" max="6056" width="13.28515625" style="59" customWidth="1"/>
    <col min="6057" max="6057" width="9.140625" style="59"/>
    <col min="6058" max="6058" width="11.42578125" style="59" bestFit="1" customWidth="1"/>
    <col min="6059" max="6300" width="9.140625" style="59"/>
    <col min="6301" max="6301" width="1.140625" style="59" customWidth="1"/>
    <col min="6302" max="6302" width="1.28515625" style="59" customWidth="1"/>
    <col min="6303" max="6303" width="34" style="59" customWidth="1"/>
    <col min="6304" max="6304" width="5.7109375" style="59" customWidth="1"/>
    <col min="6305" max="6305" width="0.7109375" style="59" customWidth="1"/>
    <col min="6306" max="6306" width="13.28515625" style="59" customWidth="1"/>
    <col min="6307" max="6307" width="0.7109375" style="59" customWidth="1"/>
    <col min="6308" max="6308" width="13.28515625" style="59" customWidth="1"/>
    <col min="6309" max="6309" width="0.7109375" style="59" customWidth="1"/>
    <col min="6310" max="6310" width="13.28515625" style="59" customWidth="1"/>
    <col min="6311" max="6311" width="0.7109375" style="59" customWidth="1"/>
    <col min="6312" max="6312" width="13.28515625" style="59" customWidth="1"/>
    <col min="6313" max="6313" width="9.140625" style="59"/>
    <col min="6314" max="6314" width="11.42578125" style="59" bestFit="1" customWidth="1"/>
    <col min="6315" max="6556" width="9.140625" style="59"/>
    <col min="6557" max="6557" width="1.140625" style="59" customWidth="1"/>
    <col min="6558" max="6558" width="1.28515625" style="59" customWidth="1"/>
    <col min="6559" max="6559" width="34" style="59" customWidth="1"/>
    <col min="6560" max="6560" width="5.7109375" style="59" customWidth="1"/>
    <col min="6561" max="6561" width="0.7109375" style="59" customWidth="1"/>
    <col min="6562" max="6562" width="13.28515625" style="59" customWidth="1"/>
    <col min="6563" max="6563" width="0.7109375" style="59" customWidth="1"/>
    <col min="6564" max="6564" width="13.28515625" style="59" customWidth="1"/>
    <col min="6565" max="6565" width="0.7109375" style="59" customWidth="1"/>
    <col min="6566" max="6566" width="13.28515625" style="59" customWidth="1"/>
    <col min="6567" max="6567" width="0.7109375" style="59" customWidth="1"/>
    <col min="6568" max="6568" width="13.28515625" style="59" customWidth="1"/>
    <col min="6569" max="6569" width="9.140625" style="59"/>
    <col min="6570" max="6570" width="11.42578125" style="59" bestFit="1" customWidth="1"/>
    <col min="6571" max="6812" width="9.140625" style="59"/>
    <col min="6813" max="6813" width="1.140625" style="59" customWidth="1"/>
    <col min="6814" max="6814" width="1.28515625" style="59" customWidth="1"/>
    <col min="6815" max="6815" width="34" style="59" customWidth="1"/>
    <col min="6816" max="6816" width="5.7109375" style="59" customWidth="1"/>
    <col min="6817" max="6817" width="0.7109375" style="59" customWidth="1"/>
    <col min="6818" max="6818" width="13.28515625" style="59" customWidth="1"/>
    <col min="6819" max="6819" width="0.7109375" style="59" customWidth="1"/>
    <col min="6820" max="6820" width="13.28515625" style="59" customWidth="1"/>
    <col min="6821" max="6821" width="0.7109375" style="59" customWidth="1"/>
    <col min="6822" max="6822" width="13.28515625" style="59" customWidth="1"/>
    <col min="6823" max="6823" width="0.7109375" style="59" customWidth="1"/>
    <col min="6824" max="6824" width="13.28515625" style="59" customWidth="1"/>
    <col min="6825" max="6825" width="9.140625" style="59"/>
    <col min="6826" max="6826" width="11.42578125" style="59" bestFit="1" customWidth="1"/>
    <col min="6827" max="7068" width="9.140625" style="59"/>
    <col min="7069" max="7069" width="1.140625" style="59" customWidth="1"/>
    <col min="7070" max="7070" width="1.28515625" style="59" customWidth="1"/>
    <col min="7071" max="7071" width="34" style="59" customWidth="1"/>
    <col min="7072" max="7072" width="5.7109375" style="59" customWidth="1"/>
    <col min="7073" max="7073" width="0.7109375" style="59" customWidth="1"/>
    <col min="7074" max="7074" width="13.28515625" style="59" customWidth="1"/>
    <col min="7075" max="7075" width="0.7109375" style="59" customWidth="1"/>
    <col min="7076" max="7076" width="13.28515625" style="59" customWidth="1"/>
    <col min="7077" max="7077" width="0.7109375" style="59" customWidth="1"/>
    <col min="7078" max="7078" width="13.28515625" style="59" customWidth="1"/>
    <col min="7079" max="7079" width="0.7109375" style="59" customWidth="1"/>
    <col min="7080" max="7080" width="13.28515625" style="59" customWidth="1"/>
    <col min="7081" max="7081" width="9.140625" style="59"/>
    <col min="7082" max="7082" width="11.42578125" style="59" bestFit="1" customWidth="1"/>
    <col min="7083" max="7324" width="9.140625" style="59"/>
    <col min="7325" max="7325" width="1.140625" style="59" customWidth="1"/>
    <col min="7326" max="7326" width="1.28515625" style="59" customWidth="1"/>
    <col min="7327" max="7327" width="34" style="59" customWidth="1"/>
    <col min="7328" max="7328" width="5.7109375" style="59" customWidth="1"/>
    <col min="7329" max="7329" width="0.7109375" style="59" customWidth="1"/>
    <col min="7330" max="7330" width="13.28515625" style="59" customWidth="1"/>
    <col min="7331" max="7331" width="0.7109375" style="59" customWidth="1"/>
    <col min="7332" max="7332" width="13.28515625" style="59" customWidth="1"/>
    <col min="7333" max="7333" width="0.7109375" style="59" customWidth="1"/>
    <col min="7334" max="7334" width="13.28515625" style="59" customWidth="1"/>
    <col min="7335" max="7335" width="0.7109375" style="59" customWidth="1"/>
    <col min="7336" max="7336" width="13.28515625" style="59" customWidth="1"/>
    <col min="7337" max="7337" width="9.140625" style="59"/>
    <col min="7338" max="7338" width="11.42578125" style="59" bestFit="1" customWidth="1"/>
    <col min="7339" max="7580" width="9.140625" style="59"/>
    <col min="7581" max="7581" width="1.140625" style="59" customWidth="1"/>
    <col min="7582" max="7582" width="1.28515625" style="59" customWidth="1"/>
    <col min="7583" max="7583" width="34" style="59" customWidth="1"/>
    <col min="7584" max="7584" width="5.7109375" style="59" customWidth="1"/>
    <col min="7585" max="7585" width="0.7109375" style="59" customWidth="1"/>
    <col min="7586" max="7586" width="13.28515625" style="59" customWidth="1"/>
    <col min="7587" max="7587" width="0.7109375" style="59" customWidth="1"/>
    <col min="7588" max="7588" width="13.28515625" style="59" customWidth="1"/>
    <col min="7589" max="7589" width="0.7109375" style="59" customWidth="1"/>
    <col min="7590" max="7590" width="13.28515625" style="59" customWidth="1"/>
    <col min="7591" max="7591" width="0.7109375" style="59" customWidth="1"/>
    <col min="7592" max="7592" width="13.28515625" style="59" customWidth="1"/>
    <col min="7593" max="7593" width="9.140625" style="59"/>
    <col min="7594" max="7594" width="11.42578125" style="59" bestFit="1" customWidth="1"/>
    <col min="7595" max="7836" width="9.140625" style="59"/>
    <col min="7837" max="7837" width="1.140625" style="59" customWidth="1"/>
    <col min="7838" max="7838" width="1.28515625" style="59" customWidth="1"/>
    <col min="7839" max="7839" width="34" style="59" customWidth="1"/>
    <col min="7840" max="7840" width="5.7109375" style="59" customWidth="1"/>
    <col min="7841" max="7841" width="0.7109375" style="59" customWidth="1"/>
    <col min="7842" max="7842" width="13.28515625" style="59" customWidth="1"/>
    <col min="7843" max="7843" width="0.7109375" style="59" customWidth="1"/>
    <col min="7844" max="7844" width="13.28515625" style="59" customWidth="1"/>
    <col min="7845" max="7845" width="0.7109375" style="59" customWidth="1"/>
    <col min="7846" max="7846" width="13.28515625" style="59" customWidth="1"/>
    <col min="7847" max="7847" width="0.7109375" style="59" customWidth="1"/>
    <col min="7848" max="7848" width="13.28515625" style="59" customWidth="1"/>
    <col min="7849" max="7849" width="9.140625" style="59"/>
    <col min="7850" max="7850" width="11.42578125" style="59" bestFit="1" customWidth="1"/>
    <col min="7851" max="8092" width="9.140625" style="59"/>
    <col min="8093" max="8093" width="1.140625" style="59" customWidth="1"/>
    <col min="8094" max="8094" width="1.28515625" style="59" customWidth="1"/>
    <col min="8095" max="8095" width="34" style="59" customWidth="1"/>
    <col min="8096" max="8096" width="5.7109375" style="59" customWidth="1"/>
    <col min="8097" max="8097" width="0.7109375" style="59" customWidth="1"/>
    <col min="8098" max="8098" width="13.28515625" style="59" customWidth="1"/>
    <col min="8099" max="8099" width="0.7109375" style="59" customWidth="1"/>
    <col min="8100" max="8100" width="13.28515625" style="59" customWidth="1"/>
    <col min="8101" max="8101" width="0.7109375" style="59" customWidth="1"/>
    <col min="8102" max="8102" width="13.28515625" style="59" customWidth="1"/>
    <col min="8103" max="8103" width="0.7109375" style="59" customWidth="1"/>
    <col min="8104" max="8104" width="13.28515625" style="59" customWidth="1"/>
    <col min="8105" max="8105" width="9.140625" style="59"/>
    <col min="8106" max="8106" width="11.42578125" style="59" bestFit="1" customWidth="1"/>
    <col min="8107" max="8348" width="9.140625" style="59"/>
    <col min="8349" max="8349" width="1.140625" style="59" customWidth="1"/>
    <col min="8350" max="8350" width="1.28515625" style="59" customWidth="1"/>
    <col min="8351" max="8351" width="34" style="59" customWidth="1"/>
    <col min="8352" max="8352" width="5.7109375" style="59" customWidth="1"/>
    <col min="8353" max="8353" width="0.7109375" style="59" customWidth="1"/>
    <col min="8354" max="8354" width="13.28515625" style="59" customWidth="1"/>
    <col min="8355" max="8355" width="0.7109375" style="59" customWidth="1"/>
    <col min="8356" max="8356" width="13.28515625" style="59" customWidth="1"/>
    <col min="8357" max="8357" width="0.7109375" style="59" customWidth="1"/>
    <col min="8358" max="8358" width="13.28515625" style="59" customWidth="1"/>
    <col min="8359" max="8359" width="0.7109375" style="59" customWidth="1"/>
    <col min="8360" max="8360" width="13.28515625" style="59" customWidth="1"/>
    <col min="8361" max="8361" width="9.140625" style="59"/>
    <col min="8362" max="8362" width="11.42578125" style="59" bestFit="1" customWidth="1"/>
    <col min="8363" max="8604" width="9.140625" style="59"/>
    <col min="8605" max="8605" width="1.140625" style="59" customWidth="1"/>
    <col min="8606" max="8606" width="1.28515625" style="59" customWidth="1"/>
    <col min="8607" max="8607" width="34" style="59" customWidth="1"/>
    <col min="8608" max="8608" width="5.7109375" style="59" customWidth="1"/>
    <col min="8609" max="8609" width="0.7109375" style="59" customWidth="1"/>
    <col min="8610" max="8610" width="13.28515625" style="59" customWidth="1"/>
    <col min="8611" max="8611" width="0.7109375" style="59" customWidth="1"/>
    <col min="8612" max="8612" width="13.28515625" style="59" customWidth="1"/>
    <col min="8613" max="8613" width="0.7109375" style="59" customWidth="1"/>
    <col min="8614" max="8614" width="13.28515625" style="59" customWidth="1"/>
    <col min="8615" max="8615" width="0.7109375" style="59" customWidth="1"/>
    <col min="8616" max="8616" width="13.28515625" style="59" customWidth="1"/>
    <col min="8617" max="8617" width="9.140625" style="59"/>
    <col min="8618" max="8618" width="11.42578125" style="59" bestFit="1" customWidth="1"/>
    <col min="8619" max="8860" width="9.140625" style="59"/>
    <col min="8861" max="8861" width="1.140625" style="59" customWidth="1"/>
    <col min="8862" max="8862" width="1.28515625" style="59" customWidth="1"/>
    <col min="8863" max="8863" width="34" style="59" customWidth="1"/>
    <col min="8864" max="8864" width="5.7109375" style="59" customWidth="1"/>
    <col min="8865" max="8865" width="0.7109375" style="59" customWidth="1"/>
    <col min="8866" max="8866" width="13.28515625" style="59" customWidth="1"/>
    <col min="8867" max="8867" width="0.7109375" style="59" customWidth="1"/>
    <col min="8868" max="8868" width="13.28515625" style="59" customWidth="1"/>
    <col min="8869" max="8869" width="0.7109375" style="59" customWidth="1"/>
    <col min="8870" max="8870" width="13.28515625" style="59" customWidth="1"/>
    <col min="8871" max="8871" width="0.7109375" style="59" customWidth="1"/>
    <col min="8872" max="8872" width="13.28515625" style="59" customWidth="1"/>
    <col min="8873" max="8873" width="9.140625" style="59"/>
    <col min="8874" max="8874" width="11.42578125" style="59" bestFit="1" customWidth="1"/>
    <col min="8875" max="9116" width="9.140625" style="59"/>
    <col min="9117" max="9117" width="1.140625" style="59" customWidth="1"/>
    <col min="9118" max="9118" width="1.28515625" style="59" customWidth="1"/>
    <col min="9119" max="9119" width="34" style="59" customWidth="1"/>
    <col min="9120" max="9120" width="5.7109375" style="59" customWidth="1"/>
    <col min="9121" max="9121" width="0.7109375" style="59" customWidth="1"/>
    <col min="9122" max="9122" width="13.28515625" style="59" customWidth="1"/>
    <col min="9123" max="9123" width="0.7109375" style="59" customWidth="1"/>
    <col min="9124" max="9124" width="13.28515625" style="59" customWidth="1"/>
    <col min="9125" max="9125" width="0.7109375" style="59" customWidth="1"/>
    <col min="9126" max="9126" width="13.28515625" style="59" customWidth="1"/>
    <col min="9127" max="9127" width="0.7109375" style="59" customWidth="1"/>
    <col min="9128" max="9128" width="13.28515625" style="59" customWidth="1"/>
    <col min="9129" max="9129" width="9.140625" style="59"/>
    <col min="9130" max="9130" width="11.42578125" style="59" bestFit="1" customWidth="1"/>
    <col min="9131" max="9372" width="9.140625" style="59"/>
    <col min="9373" max="9373" width="1.140625" style="59" customWidth="1"/>
    <col min="9374" max="9374" width="1.28515625" style="59" customWidth="1"/>
    <col min="9375" max="9375" width="34" style="59" customWidth="1"/>
    <col min="9376" max="9376" width="5.7109375" style="59" customWidth="1"/>
    <col min="9377" max="9377" width="0.7109375" style="59" customWidth="1"/>
    <col min="9378" max="9378" width="13.28515625" style="59" customWidth="1"/>
    <col min="9379" max="9379" width="0.7109375" style="59" customWidth="1"/>
    <col min="9380" max="9380" width="13.28515625" style="59" customWidth="1"/>
    <col min="9381" max="9381" width="0.7109375" style="59" customWidth="1"/>
    <col min="9382" max="9382" width="13.28515625" style="59" customWidth="1"/>
    <col min="9383" max="9383" width="0.7109375" style="59" customWidth="1"/>
    <col min="9384" max="9384" width="13.28515625" style="59" customWidth="1"/>
    <col min="9385" max="9385" width="9.140625" style="59"/>
    <col min="9386" max="9386" width="11.42578125" style="59" bestFit="1" customWidth="1"/>
    <col min="9387" max="9628" width="9.140625" style="59"/>
    <col min="9629" max="9629" width="1.140625" style="59" customWidth="1"/>
    <col min="9630" max="9630" width="1.28515625" style="59" customWidth="1"/>
    <col min="9631" max="9631" width="34" style="59" customWidth="1"/>
    <col min="9632" max="9632" width="5.7109375" style="59" customWidth="1"/>
    <col min="9633" max="9633" width="0.7109375" style="59" customWidth="1"/>
    <col min="9634" max="9634" width="13.28515625" style="59" customWidth="1"/>
    <col min="9635" max="9635" width="0.7109375" style="59" customWidth="1"/>
    <col min="9636" max="9636" width="13.28515625" style="59" customWidth="1"/>
    <col min="9637" max="9637" width="0.7109375" style="59" customWidth="1"/>
    <col min="9638" max="9638" width="13.28515625" style="59" customWidth="1"/>
    <col min="9639" max="9639" width="0.7109375" style="59" customWidth="1"/>
    <col min="9640" max="9640" width="13.28515625" style="59" customWidth="1"/>
    <col min="9641" max="9641" width="9.140625" style="59"/>
    <col min="9642" max="9642" width="11.42578125" style="59" bestFit="1" customWidth="1"/>
    <col min="9643" max="9884" width="9.140625" style="59"/>
    <col min="9885" max="9885" width="1.140625" style="59" customWidth="1"/>
    <col min="9886" max="9886" width="1.28515625" style="59" customWidth="1"/>
    <col min="9887" max="9887" width="34" style="59" customWidth="1"/>
    <col min="9888" max="9888" width="5.7109375" style="59" customWidth="1"/>
    <col min="9889" max="9889" width="0.7109375" style="59" customWidth="1"/>
    <col min="9890" max="9890" width="13.28515625" style="59" customWidth="1"/>
    <col min="9891" max="9891" width="0.7109375" style="59" customWidth="1"/>
    <col min="9892" max="9892" width="13.28515625" style="59" customWidth="1"/>
    <col min="9893" max="9893" width="0.7109375" style="59" customWidth="1"/>
    <col min="9894" max="9894" width="13.28515625" style="59" customWidth="1"/>
    <col min="9895" max="9895" width="0.7109375" style="59" customWidth="1"/>
    <col min="9896" max="9896" width="13.28515625" style="59" customWidth="1"/>
    <col min="9897" max="9897" width="9.140625" style="59"/>
    <col min="9898" max="9898" width="11.42578125" style="59" bestFit="1" customWidth="1"/>
    <col min="9899" max="10140" width="9.140625" style="59"/>
    <col min="10141" max="10141" width="1.140625" style="59" customWidth="1"/>
    <col min="10142" max="10142" width="1.28515625" style="59" customWidth="1"/>
    <col min="10143" max="10143" width="34" style="59" customWidth="1"/>
    <col min="10144" max="10144" width="5.7109375" style="59" customWidth="1"/>
    <col min="10145" max="10145" width="0.7109375" style="59" customWidth="1"/>
    <col min="10146" max="10146" width="13.28515625" style="59" customWidth="1"/>
    <col min="10147" max="10147" width="0.7109375" style="59" customWidth="1"/>
    <col min="10148" max="10148" width="13.28515625" style="59" customWidth="1"/>
    <col min="10149" max="10149" width="0.7109375" style="59" customWidth="1"/>
    <col min="10150" max="10150" width="13.28515625" style="59" customWidth="1"/>
    <col min="10151" max="10151" width="0.7109375" style="59" customWidth="1"/>
    <col min="10152" max="10152" width="13.28515625" style="59" customWidth="1"/>
    <col min="10153" max="10153" width="9.140625" style="59"/>
    <col min="10154" max="10154" width="11.42578125" style="59" bestFit="1" customWidth="1"/>
    <col min="10155" max="10396" width="9.140625" style="59"/>
    <col min="10397" max="10397" width="1.140625" style="59" customWidth="1"/>
    <col min="10398" max="10398" width="1.28515625" style="59" customWidth="1"/>
    <col min="10399" max="10399" width="34" style="59" customWidth="1"/>
    <col min="10400" max="10400" width="5.7109375" style="59" customWidth="1"/>
    <col min="10401" max="10401" width="0.7109375" style="59" customWidth="1"/>
    <col min="10402" max="10402" width="13.28515625" style="59" customWidth="1"/>
    <col min="10403" max="10403" width="0.7109375" style="59" customWidth="1"/>
    <col min="10404" max="10404" width="13.28515625" style="59" customWidth="1"/>
    <col min="10405" max="10405" width="0.7109375" style="59" customWidth="1"/>
    <col min="10406" max="10406" width="13.28515625" style="59" customWidth="1"/>
    <col min="10407" max="10407" width="0.7109375" style="59" customWidth="1"/>
    <col min="10408" max="10408" width="13.28515625" style="59" customWidth="1"/>
    <col min="10409" max="10409" width="9.140625" style="59"/>
    <col min="10410" max="10410" width="11.42578125" style="59" bestFit="1" customWidth="1"/>
    <col min="10411" max="10652" width="9.140625" style="59"/>
    <col min="10653" max="10653" width="1.140625" style="59" customWidth="1"/>
    <col min="10654" max="10654" width="1.28515625" style="59" customWidth="1"/>
    <col min="10655" max="10655" width="34" style="59" customWidth="1"/>
    <col min="10656" max="10656" width="5.7109375" style="59" customWidth="1"/>
    <col min="10657" max="10657" width="0.7109375" style="59" customWidth="1"/>
    <col min="10658" max="10658" width="13.28515625" style="59" customWidth="1"/>
    <col min="10659" max="10659" width="0.7109375" style="59" customWidth="1"/>
    <col min="10660" max="10660" width="13.28515625" style="59" customWidth="1"/>
    <col min="10661" max="10661" width="0.7109375" style="59" customWidth="1"/>
    <col min="10662" max="10662" width="13.28515625" style="59" customWidth="1"/>
    <col min="10663" max="10663" width="0.7109375" style="59" customWidth="1"/>
    <col min="10664" max="10664" width="13.28515625" style="59" customWidth="1"/>
    <col min="10665" max="10665" width="9.140625" style="59"/>
    <col min="10666" max="10666" width="11.42578125" style="59" bestFit="1" customWidth="1"/>
    <col min="10667" max="10908" width="9.140625" style="59"/>
    <col min="10909" max="10909" width="1.140625" style="59" customWidth="1"/>
    <col min="10910" max="10910" width="1.28515625" style="59" customWidth="1"/>
    <col min="10911" max="10911" width="34" style="59" customWidth="1"/>
    <col min="10912" max="10912" width="5.7109375" style="59" customWidth="1"/>
    <col min="10913" max="10913" width="0.7109375" style="59" customWidth="1"/>
    <col min="10914" max="10914" width="13.28515625" style="59" customWidth="1"/>
    <col min="10915" max="10915" width="0.7109375" style="59" customWidth="1"/>
    <col min="10916" max="10916" width="13.28515625" style="59" customWidth="1"/>
    <col min="10917" max="10917" width="0.7109375" style="59" customWidth="1"/>
    <col min="10918" max="10918" width="13.28515625" style="59" customWidth="1"/>
    <col min="10919" max="10919" width="0.7109375" style="59" customWidth="1"/>
    <col min="10920" max="10920" width="13.28515625" style="59" customWidth="1"/>
    <col min="10921" max="10921" width="9.140625" style="59"/>
    <col min="10922" max="10922" width="11.42578125" style="59" bestFit="1" customWidth="1"/>
    <col min="10923" max="11164" width="9.140625" style="59"/>
    <col min="11165" max="11165" width="1.140625" style="59" customWidth="1"/>
    <col min="11166" max="11166" width="1.28515625" style="59" customWidth="1"/>
    <col min="11167" max="11167" width="34" style="59" customWidth="1"/>
    <col min="11168" max="11168" width="5.7109375" style="59" customWidth="1"/>
    <col min="11169" max="11169" width="0.7109375" style="59" customWidth="1"/>
    <col min="11170" max="11170" width="13.28515625" style="59" customWidth="1"/>
    <col min="11171" max="11171" width="0.7109375" style="59" customWidth="1"/>
    <col min="11172" max="11172" width="13.28515625" style="59" customWidth="1"/>
    <col min="11173" max="11173" width="0.7109375" style="59" customWidth="1"/>
    <col min="11174" max="11174" width="13.28515625" style="59" customWidth="1"/>
    <col min="11175" max="11175" width="0.7109375" style="59" customWidth="1"/>
    <col min="11176" max="11176" width="13.28515625" style="59" customWidth="1"/>
    <col min="11177" max="11177" width="9.140625" style="59"/>
    <col min="11178" max="11178" width="11.42578125" style="59" bestFit="1" customWidth="1"/>
    <col min="11179" max="11420" width="9.140625" style="59"/>
    <col min="11421" max="11421" width="1.140625" style="59" customWidth="1"/>
    <col min="11422" max="11422" width="1.28515625" style="59" customWidth="1"/>
    <col min="11423" max="11423" width="34" style="59" customWidth="1"/>
    <col min="11424" max="11424" width="5.7109375" style="59" customWidth="1"/>
    <col min="11425" max="11425" width="0.7109375" style="59" customWidth="1"/>
    <col min="11426" max="11426" width="13.28515625" style="59" customWidth="1"/>
    <col min="11427" max="11427" width="0.7109375" style="59" customWidth="1"/>
    <col min="11428" max="11428" width="13.28515625" style="59" customWidth="1"/>
    <col min="11429" max="11429" width="0.7109375" style="59" customWidth="1"/>
    <col min="11430" max="11430" width="13.28515625" style="59" customWidth="1"/>
    <col min="11431" max="11431" width="0.7109375" style="59" customWidth="1"/>
    <col min="11432" max="11432" width="13.28515625" style="59" customWidth="1"/>
    <col min="11433" max="11433" width="9.140625" style="59"/>
    <col min="11434" max="11434" width="11.42578125" style="59" bestFit="1" customWidth="1"/>
    <col min="11435" max="11676" width="9.140625" style="59"/>
    <col min="11677" max="11677" width="1.140625" style="59" customWidth="1"/>
    <col min="11678" max="11678" width="1.28515625" style="59" customWidth="1"/>
    <col min="11679" max="11679" width="34" style="59" customWidth="1"/>
    <col min="11680" max="11680" width="5.7109375" style="59" customWidth="1"/>
    <col min="11681" max="11681" width="0.7109375" style="59" customWidth="1"/>
    <col min="11682" max="11682" width="13.28515625" style="59" customWidth="1"/>
    <col min="11683" max="11683" width="0.7109375" style="59" customWidth="1"/>
    <col min="11684" max="11684" width="13.28515625" style="59" customWidth="1"/>
    <col min="11685" max="11685" width="0.7109375" style="59" customWidth="1"/>
    <col min="11686" max="11686" width="13.28515625" style="59" customWidth="1"/>
    <col min="11687" max="11687" width="0.7109375" style="59" customWidth="1"/>
    <col min="11688" max="11688" width="13.28515625" style="59" customWidth="1"/>
    <col min="11689" max="11689" width="9.140625" style="59"/>
    <col min="11690" max="11690" width="11.42578125" style="59" bestFit="1" customWidth="1"/>
    <col min="11691" max="11932" width="9.140625" style="59"/>
    <col min="11933" max="11933" width="1.140625" style="59" customWidth="1"/>
    <col min="11934" max="11934" width="1.28515625" style="59" customWidth="1"/>
    <col min="11935" max="11935" width="34" style="59" customWidth="1"/>
    <col min="11936" max="11936" width="5.7109375" style="59" customWidth="1"/>
    <col min="11937" max="11937" width="0.7109375" style="59" customWidth="1"/>
    <col min="11938" max="11938" width="13.28515625" style="59" customWidth="1"/>
    <col min="11939" max="11939" width="0.7109375" style="59" customWidth="1"/>
    <col min="11940" max="11940" width="13.28515625" style="59" customWidth="1"/>
    <col min="11941" max="11941" width="0.7109375" style="59" customWidth="1"/>
    <col min="11942" max="11942" width="13.28515625" style="59" customWidth="1"/>
    <col min="11943" max="11943" width="0.7109375" style="59" customWidth="1"/>
    <col min="11944" max="11944" width="13.28515625" style="59" customWidth="1"/>
    <col min="11945" max="11945" width="9.140625" style="59"/>
    <col min="11946" max="11946" width="11.42578125" style="59" bestFit="1" customWidth="1"/>
    <col min="11947" max="12188" width="9.140625" style="59"/>
    <col min="12189" max="12189" width="1.140625" style="59" customWidth="1"/>
    <col min="12190" max="12190" width="1.28515625" style="59" customWidth="1"/>
    <col min="12191" max="12191" width="34" style="59" customWidth="1"/>
    <col min="12192" max="12192" width="5.7109375" style="59" customWidth="1"/>
    <col min="12193" max="12193" width="0.7109375" style="59" customWidth="1"/>
    <col min="12194" max="12194" width="13.28515625" style="59" customWidth="1"/>
    <col min="12195" max="12195" width="0.7109375" style="59" customWidth="1"/>
    <col min="12196" max="12196" width="13.28515625" style="59" customWidth="1"/>
    <col min="12197" max="12197" width="0.7109375" style="59" customWidth="1"/>
    <col min="12198" max="12198" width="13.28515625" style="59" customWidth="1"/>
    <col min="12199" max="12199" width="0.7109375" style="59" customWidth="1"/>
    <col min="12200" max="12200" width="13.28515625" style="59" customWidth="1"/>
    <col min="12201" max="12201" width="9.140625" style="59"/>
    <col min="12202" max="12202" width="11.42578125" style="59" bestFit="1" customWidth="1"/>
    <col min="12203" max="12444" width="9.140625" style="59"/>
    <col min="12445" max="12445" width="1.140625" style="59" customWidth="1"/>
    <col min="12446" max="12446" width="1.28515625" style="59" customWidth="1"/>
    <col min="12447" max="12447" width="34" style="59" customWidth="1"/>
    <col min="12448" max="12448" width="5.7109375" style="59" customWidth="1"/>
    <col min="12449" max="12449" width="0.7109375" style="59" customWidth="1"/>
    <col min="12450" max="12450" width="13.28515625" style="59" customWidth="1"/>
    <col min="12451" max="12451" width="0.7109375" style="59" customWidth="1"/>
    <col min="12452" max="12452" width="13.28515625" style="59" customWidth="1"/>
    <col min="12453" max="12453" width="0.7109375" style="59" customWidth="1"/>
    <col min="12454" max="12454" width="13.28515625" style="59" customWidth="1"/>
    <col min="12455" max="12455" width="0.7109375" style="59" customWidth="1"/>
    <col min="12456" max="12456" width="13.28515625" style="59" customWidth="1"/>
    <col min="12457" max="12457" width="9.140625" style="59"/>
    <col min="12458" max="12458" width="11.42578125" style="59" bestFit="1" customWidth="1"/>
    <col min="12459" max="12700" width="9.140625" style="59"/>
    <col min="12701" max="12701" width="1.140625" style="59" customWidth="1"/>
    <col min="12702" max="12702" width="1.28515625" style="59" customWidth="1"/>
    <col min="12703" max="12703" width="34" style="59" customWidth="1"/>
    <col min="12704" max="12704" width="5.7109375" style="59" customWidth="1"/>
    <col min="12705" max="12705" width="0.7109375" style="59" customWidth="1"/>
    <col min="12706" max="12706" width="13.28515625" style="59" customWidth="1"/>
    <col min="12707" max="12707" width="0.7109375" style="59" customWidth="1"/>
    <col min="12708" max="12708" width="13.28515625" style="59" customWidth="1"/>
    <col min="12709" max="12709" width="0.7109375" style="59" customWidth="1"/>
    <col min="12710" max="12710" width="13.28515625" style="59" customWidth="1"/>
    <col min="12711" max="12711" width="0.7109375" style="59" customWidth="1"/>
    <col min="12712" max="12712" width="13.28515625" style="59" customWidth="1"/>
    <col min="12713" max="12713" width="9.140625" style="59"/>
    <col min="12714" max="12714" width="11.42578125" style="59" bestFit="1" customWidth="1"/>
    <col min="12715" max="12956" width="9.140625" style="59"/>
    <col min="12957" max="12957" width="1.140625" style="59" customWidth="1"/>
    <col min="12958" max="12958" width="1.28515625" style="59" customWidth="1"/>
    <col min="12959" max="12959" width="34" style="59" customWidth="1"/>
    <col min="12960" max="12960" width="5.7109375" style="59" customWidth="1"/>
    <col min="12961" max="12961" width="0.7109375" style="59" customWidth="1"/>
    <col min="12962" max="12962" width="13.28515625" style="59" customWidth="1"/>
    <col min="12963" max="12963" width="0.7109375" style="59" customWidth="1"/>
    <col min="12964" max="12964" width="13.28515625" style="59" customWidth="1"/>
    <col min="12965" max="12965" width="0.7109375" style="59" customWidth="1"/>
    <col min="12966" max="12966" width="13.28515625" style="59" customWidth="1"/>
    <col min="12967" max="12967" width="0.7109375" style="59" customWidth="1"/>
    <col min="12968" max="12968" width="13.28515625" style="59" customWidth="1"/>
    <col min="12969" max="12969" width="9.140625" style="59"/>
    <col min="12970" max="12970" width="11.42578125" style="59" bestFit="1" customWidth="1"/>
    <col min="12971" max="13212" width="9.140625" style="59"/>
    <col min="13213" max="13213" width="1.140625" style="59" customWidth="1"/>
    <col min="13214" max="13214" width="1.28515625" style="59" customWidth="1"/>
    <col min="13215" max="13215" width="34" style="59" customWidth="1"/>
    <col min="13216" max="13216" width="5.7109375" style="59" customWidth="1"/>
    <col min="13217" max="13217" width="0.7109375" style="59" customWidth="1"/>
    <col min="13218" max="13218" width="13.28515625" style="59" customWidth="1"/>
    <col min="13219" max="13219" width="0.7109375" style="59" customWidth="1"/>
    <col min="13220" max="13220" width="13.28515625" style="59" customWidth="1"/>
    <col min="13221" max="13221" width="0.7109375" style="59" customWidth="1"/>
    <col min="13222" max="13222" width="13.28515625" style="59" customWidth="1"/>
    <col min="13223" max="13223" width="0.7109375" style="59" customWidth="1"/>
    <col min="13224" max="13224" width="13.28515625" style="59" customWidth="1"/>
    <col min="13225" max="13225" width="9.140625" style="59"/>
    <col min="13226" max="13226" width="11.42578125" style="59" bestFit="1" customWidth="1"/>
    <col min="13227" max="13468" width="9.140625" style="59"/>
    <col min="13469" max="13469" width="1.140625" style="59" customWidth="1"/>
    <col min="13470" max="13470" width="1.28515625" style="59" customWidth="1"/>
    <col min="13471" max="13471" width="34" style="59" customWidth="1"/>
    <col min="13472" max="13472" width="5.7109375" style="59" customWidth="1"/>
    <col min="13473" max="13473" width="0.7109375" style="59" customWidth="1"/>
    <col min="13474" max="13474" width="13.28515625" style="59" customWidth="1"/>
    <col min="13475" max="13475" width="0.7109375" style="59" customWidth="1"/>
    <col min="13476" max="13476" width="13.28515625" style="59" customWidth="1"/>
    <col min="13477" max="13477" width="0.7109375" style="59" customWidth="1"/>
    <col min="13478" max="13478" width="13.28515625" style="59" customWidth="1"/>
    <col min="13479" max="13479" width="0.7109375" style="59" customWidth="1"/>
    <col min="13480" max="13480" width="13.28515625" style="59" customWidth="1"/>
    <col min="13481" max="13481" width="9.140625" style="59"/>
    <col min="13482" max="13482" width="11.42578125" style="59" bestFit="1" customWidth="1"/>
    <col min="13483" max="13724" width="9.140625" style="59"/>
    <col min="13725" max="13725" width="1.140625" style="59" customWidth="1"/>
    <col min="13726" max="13726" width="1.28515625" style="59" customWidth="1"/>
    <col min="13727" max="13727" width="34" style="59" customWidth="1"/>
    <col min="13728" max="13728" width="5.7109375" style="59" customWidth="1"/>
    <col min="13729" max="13729" width="0.7109375" style="59" customWidth="1"/>
    <col min="13730" max="13730" width="13.28515625" style="59" customWidth="1"/>
    <col min="13731" max="13731" width="0.7109375" style="59" customWidth="1"/>
    <col min="13732" max="13732" width="13.28515625" style="59" customWidth="1"/>
    <col min="13733" max="13733" width="0.7109375" style="59" customWidth="1"/>
    <col min="13734" max="13734" width="13.28515625" style="59" customWidth="1"/>
    <col min="13735" max="13735" width="0.7109375" style="59" customWidth="1"/>
    <col min="13736" max="13736" width="13.28515625" style="59" customWidth="1"/>
    <col min="13737" max="13737" width="9.140625" style="59"/>
    <col min="13738" max="13738" width="11.42578125" style="59" bestFit="1" customWidth="1"/>
    <col min="13739" max="13980" width="9.140625" style="59"/>
    <col min="13981" max="13981" width="1.140625" style="59" customWidth="1"/>
    <col min="13982" max="13982" width="1.28515625" style="59" customWidth="1"/>
    <col min="13983" max="13983" width="34" style="59" customWidth="1"/>
    <col min="13984" max="13984" width="5.7109375" style="59" customWidth="1"/>
    <col min="13985" max="13985" width="0.7109375" style="59" customWidth="1"/>
    <col min="13986" max="13986" width="13.28515625" style="59" customWidth="1"/>
    <col min="13987" max="13987" width="0.7109375" style="59" customWidth="1"/>
    <col min="13988" max="13988" width="13.28515625" style="59" customWidth="1"/>
    <col min="13989" max="13989" width="0.7109375" style="59" customWidth="1"/>
    <col min="13990" max="13990" width="13.28515625" style="59" customWidth="1"/>
    <col min="13991" max="13991" width="0.7109375" style="59" customWidth="1"/>
    <col min="13992" max="13992" width="13.28515625" style="59" customWidth="1"/>
    <col min="13993" max="13993" width="9.140625" style="59"/>
    <col min="13994" max="13994" width="11.42578125" style="59" bestFit="1" customWidth="1"/>
    <col min="13995" max="14236" width="9.140625" style="59"/>
    <col min="14237" max="14237" width="1.140625" style="59" customWidth="1"/>
    <col min="14238" max="14238" width="1.28515625" style="59" customWidth="1"/>
    <col min="14239" max="14239" width="34" style="59" customWidth="1"/>
    <col min="14240" max="14240" width="5.7109375" style="59" customWidth="1"/>
    <col min="14241" max="14241" width="0.7109375" style="59" customWidth="1"/>
    <col min="14242" max="14242" width="13.28515625" style="59" customWidth="1"/>
    <col min="14243" max="14243" width="0.7109375" style="59" customWidth="1"/>
    <col min="14244" max="14244" width="13.28515625" style="59" customWidth="1"/>
    <col min="14245" max="14245" width="0.7109375" style="59" customWidth="1"/>
    <col min="14246" max="14246" width="13.28515625" style="59" customWidth="1"/>
    <col min="14247" max="14247" width="0.7109375" style="59" customWidth="1"/>
    <col min="14248" max="14248" width="13.28515625" style="59" customWidth="1"/>
    <col min="14249" max="14249" width="9.140625" style="59"/>
    <col min="14250" max="14250" width="11.42578125" style="59" bestFit="1" customWidth="1"/>
    <col min="14251" max="14492" width="9.140625" style="59"/>
    <col min="14493" max="14493" width="1.140625" style="59" customWidth="1"/>
    <col min="14494" max="14494" width="1.28515625" style="59" customWidth="1"/>
    <col min="14495" max="14495" width="34" style="59" customWidth="1"/>
    <col min="14496" max="14496" width="5.7109375" style="59" customWidth="1"/>
    <col min="14497" max="14497" width="0.7109375" style="59" customWidth="1"/>
    <col min="14498" max="14498" width="13.28515625" style="59" customWidth="1"/>
    <col min="14499" max="14499" width="0.7109375" style="59" customWidth="1"/>
    <col min="14500" max="14500" width="13.28515625" style="59" customWidth="1"/>
    <col min="14501" max="14501" width="0.7109375" style="59" customWidth="1"/>
    <col min="14502" max="14502" width="13.28515625" style="59" customWidth="1"/>
    <col min="14503" max="14503" width="0.7109375" style="59" customWidth="1"/>
    <col min="14504" max="14504" width="13.28515625" style="59" customWidth="1"/>
    <col min="14505" max="14505" width="9.140625" style="59"/>
    <col min="14506" max="14506" width="11.42578125" style="59" bestFit="1" customWidth="1"/>
    <col min="14507" max="14748" width="9.140625" style="59"/>
    <col min="14749" max="14749" width="1.140625" style="59" customWidth="1"/>
    <col min="14750" max="14750" width="1.28515625" style="59" customWidth="1"/>
    <col min="14751" max="14751" width="34" style="59" customWidth="1"/>
    <col min="14752" max="14752" width="5.7109375" style="59" customWidth="1"/>
    <col min="14753" max="14753" width="0.7109375" style="59" customWidth="1"/>
    <col min="14754" max="14754" width="13.28515625" style="59" customWidth="1"/>
    <col min="14755" max="14755" width="0.7109375" style="59" customWidth="1"/>
    <col min="14756" max="14756" width="13.28515625" style="59" customWidth="1"/>
    <col min="14757" max="14757" width="0.7109375" style="59" customWidth="1"/>
    <col min="14758" max="14758" width="13.28515625" style="59" customWidth="1"/>
    <col min="14759" max="14759" width="0.7109375" style="59" customWidth="1"/>
    <col min="14760" max="14760" width="13.28515625" style="59" customWidth="1"/>
    <col min="14761" max="14761" width="9.140625" style="59"/>
    <col min="14762" max="14762" width="11.42578125" style="59" bestFit="1" customWidth="1"/>
    <col min="14763" max="15004" width="9.140625" style="59"/>
    <col min="15005" max="15005" width="1.140625" style="59" customWidth="1"/>
    <col min="15006" max="15006" width="1.28515625" style="59" customWidth="1"/>
    <col min="15007" max="15007" width="34" style="59" customWidth="1"/>
    <col min="15008" max="15008" width="5.7109375" style="59" customWidth="1"/>
    <col min="15009" max="15009" width="0.7109375" style="59" customWidth="1"/>
    <col min="15010" max="15010" width="13.28515625" style="59" customWidth="1"/>
    <col min="15011" max="15011" width="0.7109375" style="59" customWidth="1"/>
    <col min="15012" max="15012" width="13.28515625" style="59" customWidth="1"/>
    <col min="15013" max="15013" width="0.7109375" style="59" customWidth="1"/>
    <col min="15014" max="15014" width="13.28515625" style="59" customWidth="1"/>
    <col min="15015" max="15015" width="0.7109375" style="59" customWidth="1"/>
    <col min="15016" max="15016" width="13.28515625" style="59" customWidth="1"/>
    <col min="15017" max="15017" width="9.140625" style="59"/>
    <col min="15018" max="15018" width="11.42578125" style="59" bestFit="1" customWidth="1"/>
    <col min="15019" max="15260" width="9.140625" style="59"/>
    <col min="15261" max="15261" width="1.140625" style="59" customWidth="1"/>
    <col min="15262" max="15262" width="1.28515625" style="59" customWidth="1"/>
    <col min="15263" max="15263" width="34" style="59" customWidth="1"/>
    <col min="15264" max="15264" width="5.7109375" style="59" customWidth="1"/>
    <col min="15265" max="15265" width="0.7109375" style="59" customWidth="1"/>
    <col min="15266" max="15266" width="13.28515625" style="59" customWidth="1"/>
    <col min="15267" max="15267" width="0.7109375" style="59" customWidth="1"/>
    <col min="15268" max="15268" width="13.28515625" style="59" customWidth="1"/>
    <col min="15269" max="15269" width="0.7109375" style="59" customWidth="1"/>
    <col min="15270" max="15270" width="13.28515625" style="59" customWidth="1"/>
    <col min="15271" max="15271" width="0.7109375" style="59" customWidth="1"/>
    <col min="15272" max="15272" width="13.28515625" style="59" customWidth="1"/>
    <col min="15273" max="15273" width="9.140625" style="59"/>
    <col min="15274" max="15274" width="11.42578125" style="59" bestFit="1" customWidth="1"/>
    <col min="15275" max="15516" width="9.140625" style="59"/>
    <col min="15517" max="15517" width="1.140625" style="59" customWidth="1"/>
    <col min="15518" max="15518" width="1.28515625" style="59" customWidth="1"/>
    <col min="15519" max="15519" width="34" style="59" customWidth="1"/>
    <col min="15520" max="15520" width="5.7109375" style="59" customWidth="1"/>
    <col min="15521" max="15521" width="0.7109375" style="59" customWidth="1"/>
    <col min="15522" max="15522" width="13.28515625" style="59" customWidth="1"/>
    <col min="15523" max="15523" width="0.7109375" style="59" customWidth="1"/>
    <col min="15524" max="15524" width="13.28515625" style="59" customWidth="1"/>
    <col min="15525" max="15525" width="0.7109375" style="59" customWidth="1"/>
    <col min="15526" max="15526" width="13.28515625" style="59" customWidth="1"/>
    <col min="15527" max="15527" width="0.7109375" style="59" customWidth="1"/>
    <col min="15528" max="15528" width="13.28515625" style="59" customWidth="1"/>
    <col min="15529" max="15529" width="9.140625" style="59"/>
    <col min="15530" max="15530" width="11.42578125" style="59" bestFit="1" customWidth="1"/>
    <col min="15531" max="15772" width="9.140625" style="59"/>
    <col min="15773" max="15773" width="1.140625" style="59" customWidth="1"/>
    <col min="15774" max="15774" width="1.28515625" style="59" customWidth="1"/>
    <col min="15775" max="15775" width="34" style="59" customWidth="1"/>
    <col min="15776" max="15776" width="5.7109375" style="59" customWidth="1"/>
    <col min="15777" max="15777" width="0.7109375" style="59" customWidth="1"/>
    <col min="15778" max="15778" width="13.28515625" style="59" customWidth="1"/>
    <col min="15779" max="15779" width="0.7109375" style="59" customWidth="1"/>
    <col min="15780" max="15780" width="13.28515625" style="59" customWidth="1"/>
    <col min="15781" max="15781" width="0.7109375" style="59" customWidth="1"/>
    <col min="15782" max="15782" width="13.28515625" style="59" customWidth="1"/>
    <col min="15783" max="15783" width="0.7109375" style="59" customWidth="1"/>
    <col min="15784" max="15784" width="13.28515625" style="59" customWidth="1"/>
    <col min="15785" max="15785" width="9.140625" style="59"/>
    <col min="15786" max="15786" width="11.42578125" style="59" bestFit="1" customWidth="1"/>
    <col min="15787" max="16028" width="9.140625" style="59"/>
    <col min="16029" max="16029" width="1.140625" style="59" customWidth="1"/>
    <col min="16030" max="16030" width="1.28515625" style="59" customWidth="1"/>
    <col min="16031" max="16031" width="34" style="59" customWidth="1"/>
    <col min="16032" max="16032" width="5.7109375" style="59" customWidth="1"/>
    <col min="16033" max="16033" width="0.7109375" style="59" customWidth="1"/>
    <col min="16034" max="16034" width="13.28515625" style="59" customWidth="1"/>
    <col min="16035" max="16035" width="0.7109375" style="59" customWidth="1"/>
    <col min="16036" max="16036" width="13.28515625" style="59" customWidth="1"/>
    <col min="16037" max="16037" width="0.7109375" style="59" customWidth="1"/>
    <col min="16038" max="16038" width="13.28515625" style="59" customWidth="1"/>
    <col min="16039" max="16039" width="0.7109375" style="59" customWidth="1"/>
    <col min="16040" max="16040" width="13.28515625" style="59" customWidth="1"/>
    <col min="16041" max="16041" width="9.140625" style="59"/>
    <col min="16042" max="16042" width="11.42578125" style="59" bestFit="1" customWidth="1"/>
    <col min="16043" max="16284" width="9.140625" style="59"/>
    <col min="16285" max="16384" width="9.140625" style="59" customWidth="1"/>
  </cols>
  <sheetData>
    <row r="1" spans="1:12" ht="16.5" customHeight="1">
      <c r="A1" s="58" t="s">
        <v>0</v>
      </c>
    </row>
    <row r="2" spans="1:12" ht="16.5" customHeight="1">
      <c r="A2" s="61" t="s">
        <v>84</v>
      </c>
      <c r="B2" s="61"/>
      <c r="C2" s="61"/>
      <c r="D2" s="62"/>
      <c r="E2" s="63"/>
      <c r="F2" s="63"/>
      <c r="G2" s="63"/>
      <c r="H2" s="234"/>
      <c r="I2" s="63"/>
      <c r="J2" s="63"/>
      <c r="L2" s="234"/>
    </row>
    <row r="3" spans="1:12" ht="16.5" customHeight="1">
      <c r="A3" s="64" t="s">
        <v>85</v>
      </c>
      <c r="B3" s="64"/>
      <c r="C3" s="64"/>
      <c r="D3" s="65"/>
      <c r="E3" s="66"/>
      <c r="F3" s="66"/>
      <c r="G3" s="66"/>
      <c r="H3" s="235"/>
      <c r="I3" s="66"/>
      <c r="J3" s="66"/>
      <c r="K3" s="67"/>
      <c r="L3" s="235"/>
    </row>
    <row r="4" spans="1:12" ht="10.5" customHeight="1">
      <c r="A4" s="173"/>
      <c r="B4" s="173"/>
      <c r="C4" s="173"/>
      <c r="D4" s="174"/>
      <c r="E4" s="175"/>
      <c r="F4" s="175"/>
      <c r="G4" s="175"/>
      <c r="H4" s="275"/>
      <c r="I4" s="175"/>
      <c r="J4" s="175"/>
      <c r="K4" s="176"/>
      <c r="L4" s="275"/>
    </row>
    <row r="5" spans="1:12" ht="9" customHeight="1">
      <c r="A5" s="173"/>
      <c r="B5" s="173"/>
      <c r="C5" s="173"/>
      <c r="D5" s="174"/>
      <c r="E5" s="175"/>
      <c r="F5" s="175"/>
      <c r="G5" s="175"/>
      <c r="H5" s="275"/>
      <c r="I5" s="175"/>
      <c r="J5" s="175"/>
      <c r="K5" s="176"/>
      <c r="L5" s="275"/>
    </row>
    <row r="6" spans="1:12" ht="15" customHeight="1">
      <c r="D6" s="68"/>
      <c r="E6" s="71"/>
      <c r="F6" s="310" t="s">
        <v>86</v>
      </c>
      <c r="G6" s="310"/>
      <c r="H6" s="310"/>
      <c r="I6" s="299"/>
      <c r="J6" s="311" t="s">
        <v>87</v>
      </c>
      <c r="K6" s="311"/>
      <c r="L6" s="311"/>
    </row>
    <row r="7" spans="1:12" ht="15" customHeight="1">
      <c r="D7" s="68"/>
      <c r="E7" s="71"/>
      <c r="F7" s="312" t="s">
        <v>5</v>
      </c>
      <c r="G7" s="312"/>
      <c r="H7" s="312"/>
      <c r="I7" s="68"/>
      <c r="J7" s="313" t="s">
        <v>5</v>
      </c>
      <c r="K7" s="313"/>
      <c r="L7" s="313"/>
    </row>
    <row r="8" spans="1:12" ht="15" customHeight="1">
      <c r="D8" s="68"/>
      <c r="E8" s="71"/>
      <c r="F8" s="72" t="s">
        <v>8</v>
      </c>
      <c r="G8" s="73"/>
      <c r="H8" s="236" t="s">
        <v>8</v>
      </c>
      <c r="I8" s="74"/>
      <c r="J8" s="72" t="s">
        <v>8</v>
      </c>
      <c r="K8" s="73"/>
      <c r="L8" s="236" t="s">
        <v>8</v>
      </c>
    </row>
    <row r="9" spans="1:12" ht="15" customHeight="1">
      <c r="F9" s="72" t="s">
        <v>10</v>
      </c>
      <c r="G9" s="75"/>
      <c r="H9" s="236" t="s">
        <v>11</v>
      </c>
      <c r="I9" s="76"/>
      <c r="J9" s="72" t="s">
        <v>10</v>
      </c>
      <c r="K9" s="75"/>
      <c r="L9" s="236" t="s">
        <v>11</v>
      </c>
    </row>
    <row r="10" spans="1:12" ht="15" customHeight="1">
      <c r="D10" s="300" t="s">
        <v>60</v>
      </c>
      <c r="E10" s="59"/>
      <c r="F10" s="77" t="s">
        <v>13</v>
      </c>
      <c r="G10" s="78"/>
      <c r="H10" s="237" t="s">
        <v>13</v>
      </c>
      <c r="I10" s="59"/>
      <c r="J10" s="77" t="s">
        <v>13</v>
      </c>
      <c r="K10" s="78"/>
      <c r="L10" s="237" t="s">
        <v>13</v>
      </c>
    </row>
    <row r="11" spans="1:12" ht="15" customHeight="1">
      <c r="A11" s="79" t="s">
        <v>88</v>
      </c>
      <c r="B11" s="79"/>
      <c r="C11" s="79"/>
      <c r="D11" s="68"/>
      <c r="E11" s="70"/>
      <c r="F11" s="197"/>
      <c r="G11" s="70"/>
      <c r="H11" s="70"/>
      <c r="I11" s="70"/>
      <c r="J11" s="209"/>
    </row>
    <row r="12" spans="1:12" ht="3.95" customHeight="1">
      <c r="A12" s="79"/>
      <c r="B12" s="79"/>
      <c r="C12" s="79"/>
      <c r="D12" s="68"/>
      <c r="E12" s="70"/>
      <c r="F12" s="197"/>
      <c r="G12" s="70"/>
      <c r="H12" s="70"/>
      <c r="I12" s="70"/>
      <c r="J12" s="209"/>
    </row>
    <row r="13" spans="1:12" ht="15" customHeight="1">
      <c r="A13" s="303" t="s">
        <v>89</v>
      </c>
      <c r="B13" s="303"/>
      <c r="C13" s="303"/>
      <c r="D13" s="298"/>
      <c r="E13" s="80"/>
      <c r="F13" s="198">
        <v>77807232</v>
      </c>
      <c r="G13" s="68"/>
      <c r="H13" s="81">
        <v>212462222</v>
      </c>
      <c r="I13" s="68"/>
      <c r="J13" s="198">
        <v>21022750</v>
      </c>
      <c r="K13" s="68"/>
      <c r="L13" s="81">
        <v>212462222</v>
      </c>
    </row>
    <row r="14" spans="1:12" ht="15" customHeight="1">
      <c r="A14" s="303" t="s">
        <v>90</v>
      </c>
      <c r="B14" s="303"/>
      <c r="C14" s="303"/>
      <c r="D14" s="68"/>
      <c r="E14" s="82"/>
      <c r="F14" s="199">
        <v>76260544</v>
      </c>
      <c r="G14" s="59"/>
      <c r="H14" s="83">
        <v>67959391</v>
      </c>
      <c r="I14" s="59"/>
      <c r="J14" s="199">
        <v>71995176</v>
      </c>
      <c r="L14" s="83">
        <v>66921812</v>
      </c>
    </row>
    <row r="15" spans="1:12" ht="15" customHeight="1">
      <c r="A15" s="303" t="s">
        <v>91</v>
      </c>
      <c r="B15" s="303"/>
      <c r="C15" s="303"/>
      <c r="D15" s="68"/>
      <c r="E15" s="82"/>
      <c r="F15" s="200">
        <v>47271511</v>
      </c>
      <c r="G15" s="68"/>
      <c r="H15" s="84">
        <v>227896274</v>
      </c>
      <c r="I15" s="68"/>
      <c r="J15" s="213">
        <v>43393735</v>
      </c>
      <c r="K15" s="68"/>
      <c r="L15" s="286">
        <v>213425132</v>
      </c>
    </row>
    <row r="16" spans="1:12" ht="3.95" customHeight="1">
      <c r="A16" s="303"/>
      <c r="B16" s="303"/>
      <c r="C16" s="303"/>
      <c r="D16" s="68"/>
      <c r="E16" s="70"/>
      <c r="F16" s="197"/>
      <c r="G16" s="70"/>
      <c r="H16" s="70"/>
      <c r="I16" s="70"/>
      <c r="J16" s="197"/>
      <c r="L16" s="70"/>
    </row>
    <row r="17" spans="1:12" ht="15" customHeight="1">
      <c r="A17" s="79" t="s">
        <v>92</v>
      </c>
      <c r="B17" s="79"/>
      <c r="C17" s="79"/>
      <c r="D17" s="68"/>
      <c r="E17" s="70"/>
      <c r="F17" s="201">
        <f>SUM(F13:F16)</f>
        <v>201339287</v>
      </c>
      <c r="G17" s="70"/>
      <c r="H17" s="85">
        <f>SUM(H13:H16)</f>
        <v>508317887</v>
      </c>
      <c r="I17" s="70"/>
      <c r="J17" s="201">
        <f>SUM(J13:J16)</f>
        <v>136411661</v>
      </c>
      <c r="L17" s="85">
        <f>SUM(L13:L16)</f>
        <v>492809166</v>
      </c>
    </row>
    <row r="18" spans="1:12" ht="5.45" customHeight="1">
      <c r="A18" s="79"/>
      <c r="B18" s="79"/>
      <c r="C18" s="79"/>
      <c r="D18" s="68"/>
      <c r="E18" s="70"/>
      <c r="F18" s="197"/>
      <c r="G18" s="70"/>
      <c r="H18" s="70"/>
      <c r="I18" s="70"/>
      <c r="J18" s="197"/>
      <c r="L18" s="70"/>
    </row>
    <row r="19" spans="1:12" ht="15" customHeight="1">
      <c r="A19" s="79" t="s">
        <v>93</v>
      </c>
      <c r="B19" s="79"/>
      <c r="C19" s="79"/>
      <c r="D19" s="68"/>
      <c r="E19" s="70"/>
      <c r="F19" s="197"/>
      <c r="G19" s="70"/>
      <c r="H19" s="70"/>
      <c r="I19" s="70"/>
      <c r="J19" s="209"/>
    </row>
    <row r="20" spans="1:12" ht="4.9000000000000004" customHeight="1">
      <c r="A20" s="79"/>
      <c r="B20" s="79"/>
      <c r="C20" s="79"/>
      <c r="D20" s="68"/>
      <c r="E20" s="70"/>
      <c r="F20" s="197"/>
      <c r="G20" s="70"/>
      <c r="H20" s="70"/>
      <c r="I20" s="70"/>
      <c r="J20" s="209"/>
    </row>
    <row r="21" spans="1:12" ht="15" customHeight="1">
      <c r="A21" s="303" t="s">
        <v>94</v>
      </c>
      <c r="B21" s="303"/>
      <c r="C21" s="303"/>
      <c r="D21" s="68"/>
      <c r="E21" s="70"/>
      <c r="F21" s="202">
        <v>-69517035</v>
      </c>
      <c r="G21" s="71"/>
      <c r="H21" s="241">
        <v>-200319715</v>
      </c>
      <c r="I21" s="71"/>
      <c r="J21" s="202">
        <v>-17435097</v>
      </c>
      <c r="K21" s="68"/>
      <c r="L21" s="241">
        <v>-200319715</v>
      </c>
    </row>
    <row r="22" spans="1:12" ht="15" customHeight="1">
      <c r="A22" s="303" t="s">
        <v>95</v>
      </c>
      <c r="B22" s="303"/>
      <c r="C22" s="303"/>
      <c r="D22" s="68"/>
      <c r="E22" s="70"/>
      <c r="F22" s="202">
        <v>-54157471</v>
      </c>
      <c r="G22" s="71"/>
      <c r="H22" s="241">
        <v>-51952159</v>
      </c>
      <c r="I22" s="71"/>
      <c r="J22" s="202">
        <v>-51955671</v>
      </c>
      <c r="K22" s="86"/>
      <c r="L22" s="241">
        <v>-51855162</v>
      </c>
    </row>
    <row r="23" spans="1:12" ht="15" customHeight="1">
      <c r="A23" s="303" t="s">
        <v>96</v>
      </c>
      <c r="B23" s="303"/>
      <c r="C23" s="303"/>
      <c r="D23" s="68"/>
      <c r="E23" s="70"/>
      <c r="F23" s="196">
        <v>-45510220</v>
      </c>
      <c r="G23" s="86"/>
      <c r="H23" s="55">
        <v>-205743345</v>
      </c>
      <c r="I23" s="86"/>
      <c r="J23" s="196">
        <v>-41666550</v>
      </c>
      <c r="K23" s="68"/>
      <c r="L23" s="55">
        <v>-194151397</v>
      </c>
    </row>
    <row r="24" spans="1:12" ht="3.95" customHeight="1">
      <c r="A24" s="303"/>
      <c r="B24" s="303"/>
      <c r="C24" s="303"/>
      <c r="D24" s="68"/>
      <c r="E24" s="70"/>
      <c r="F24" s="203"/>
      <c r="G24" s="68"/>
      <c r="H24" s="276"/>
      <c r="I24" s="68"/>
      <c r="J24" s="202"/>
      <c r="K24" s="87"/>
      <c r="L24" s="241"/>
    </row>
    <row r="25" spans="1:12" ht="15" customHeight="1">
      <c r="A25" s="79" t="s">
        <v>97</v>
      </c>
      <c r="B25" s="79"/>
      <c r="C25" s="79"/>
      <c r="D25" s="68"/>
      <c r="E25" s="70"/>
      <c r="F25" s="201">
        <f>SUM(F21:F24)</f>
        <v>-169184726</v>
      </c>
      <c r="G25" s="70"/>
      <c r="H25" s="85">
        <f>SUM(H21:H24)</f>
        <v>-458015219</v>
      </c>
      <c r="I25" s="70"/>
      <c r="J25" s="201">
        <f>SUM(J21:J24)</f>
        <v>-111057318</v>
      </c>
      <c r="L25" s="85">
        <f>SUM(L21:L24)</f>
        <v>-446326274</v>
      </c>
    </row>
    <row r="26" spans="1:12" ht="2.4500000000000002" customHeight="1">
      <c r="D26" s="298"/>
      <c r="E26" s="80"/>
      <c r="F26" s="204"/>
      <c r="G26" s="80"/>
      <c r="H26" s="277"/>
      <c r="I26" s="80"/>
      <c r="J26" s="209"/>
      <c r="K26" s="60"/>
    </row>
    <row r="27" spans="1:12" ht="15" customHeight="1">
      <c r="A27" s="88" t="s">
        <v>98</v>
      </c>
      <c r="B27" s="88"/>
      <c r="C27" s="88"/>
      <c r="D27" s="298"/>
      <c r="E27" s="70"/>
      <c r="F27" s="202">
        <f>SUM(F17+F25)</f>
        <v>32154561</v>
      </c>
      <c r="G27" s="298"/>
      <c r="H27" s="241">
        <f>SUM(H17+H25)</f>
        <v>50302668</v>
      </c>
      <c r="I27" s="298"/>
      <c r="J27" s="202">
        <f>SUM(J17+J25)</f>
        <v>25354343</v>
      </c>
      <c r="K27" s="87"/>
      <c r="L27" s="241">
        <f>SUM(L17+L25)</f>
        <v>46482892</v>
      </c>
    </row>
    <row r="28" spans="1:12" ht="15" customHeight="1">
      <c r="A28" s="303" t="s">
        <v>99</v>
      </c>
      <c r="B28" s="303"/>
      <c r="C28" s="303"/>
      <c r="D28" s="68"/>
      <c r="E28" s="70"/>
      <c r="F28" s="205">
        <v>219101</v>
      </c>
      <c r="G28" s="68"/>
      <c r="H28" s="278">
        <v>275886</v>
      </c>
      <c r="I28" s="68"/>
      <c r="J28" s="205">
        <v>2925908</v>
      </c>
      <c r="K28" s="68"/>
      <c r="L28" s="278">
        <v>2772557</v>
      </c>
    </row>
    <row r="29" spans="1:12" ht="15" customHeight="1">
      <c r="A29" s="303" t="s">
        <v>100</v>
      </c>
      <c r="B29" s="303"/>
      <c r="C29" s="303"/>
      <c r="D29" s="68"/>
      <c r="E29" s="70"/>
      <c r="F29" s="202">
        <v>-6685442</v>
      </c>
      <c r="G29" s="71"/>
      <c r="H29" s="241">
        <v>-5373514</v>
      </c>
      <c r="I29" s="71"/>
      <c r="J29" s="202">
        <v>-6582536</v>
      </c>
      <c r="K29" s="68"/>
      <c r="L29" s="241">
        <v>-5170811</v>
      </c>
    </row>
    <row r="30" spans="1:12" ht="15" customHeight="1">
      <c r="A30" s="303" t="s">
        <v>101</v>
      </c>
      <c r="B30" s="303"/>
      <c r="C30" s="303"/>
      <c r="D30" s="68"/>
      <c r="E30" s="70"/>
      <c r="F30" s="202">
        <v>-19462228</v>
      </c>
      <c r="G30" s="71"/>
      <c r="H30" s="241">
        <v>-23469170</v>
      </c>
      <c r="I30" s="71"/>
      <c r="J30" s="202">
        <v>-20786567</v>
      </c>
      <c r="K30" s="68"/>
      <c r="L30" s="241">
        <v>-18649648</v>
      </c>
    </row>
    <row r="31" spans="1:12" ht="15" customHeight="1">
      <c r="A31" s="303" t="s">
        <v>102</v>
      </c>
      <c r="B31" s="303"/>
      <c r="C31" s="303"/>
      <c r="D31" s="68"/>
      <c r="E31" s="70"/>
      <c r="F31" s="196">
        <v>-8088338</v>
      </c>
      <c r="G31" s="86"/>
      <c r="H31" s="55">
        <v>-2787700</v>
      </c>
      <c r="I31" s="86"/>
      <c r="J31" s="196">
        <v>-8003101</v>
      </c>
      <c r="K31" s="68"/>
      <c r="L31" s="55">
        <v>-2709493</v>
      </c>
    </row>
    <row r="32" spans="1:12" ht="3.95" customHeight="1">
      <c r="A32" s="303"/>
      <c r="B32" s="303"/>
      <c r="C32" s="303"/>
      <c r="D32" s="68"/>
      <c r="E32" s="70"/>
      <c r="F32" s="195"/>
      <c r="G32" s="68"/>
      <c r="H32" s="31"/>
      <c r="I32" s="68"/>
      <c r="J32" s="195"/>
      <c r="K32" s="87"/>
      <c r="L32" s="31"/>
    </row>
    <row r="33" spans="1:12" ht="15" customHeight="1">
      <c r="A33" s="90" t="s">
        <v>103</v>
      </c>
      <c r="B33" s="90"/>
      <c r="C33" s="90"/>
      <c r="D33" s="298"/>
      <c r="E33" s="70"/>
      <c r="F33" s="197">
        <f>SUM(F27:F32)</f>
        <v>-1862346</v>
      </c>
      <c r="G33" s="70"/>
      <c r="H33" s="70">
        <f>SUM(H27:H32)</f>
        <v>18948170</v>
      </c>
      <c r="I33" s="70"/>
      <c r="J33" s="197">
        <f>SUM(J27:J32)</f>
        <v>-7091953</v>
      </c>
      <c r="L33" s="70">
        <f>SUM(L27:L32)</f>
        <v>22725497</v>
      </c>
    </row>
    <row r="34" spans="1:12" ht="15" customHeight="1">
      <c r="A34" s="91" t="s">
        <v>104</v>
      </c>
      <c r="B34" s="91"/>
      <c r="C34" s="91"/>
      <c r="D34" s="68">
        <v>16</v>
      </c>
      <c r="E34" s="70"/>
      <c r="F34" s="206">
        <v>127768</v>
      </c>
      <c r="G34" s="71"/>
      <c r="H34" s="242">
        <v>-4404888</v>
      </c>
      <c r="I34" s="71"/>
      <c r="J34" s="206">
        <v>1194286</v>
      </c>
      <c r="K34" s="68"/>
      <c r="L34" s="242">
        <v>-4298738</v>
      </c>
    </row>
    <row r="35" spans="1:12" ht="3.95" customHeight="1">
      <c r="A35" s="90"/>
      <c r="B35" s="90"/>
      <c r="C35" s="90"/>
      <c r="D35" s="298"/>
      <c r="E35" s="70"/>
      <c r="F35" s="197"/>
      <c r="G35" s="70"/>
      <c r="H35" s="70"/>
      <c r="I35" s="70"/>
      <c r="J35" s="197"/>
      <c r="L35" s="70"/>
    </row>
    <row r="36" spans="1:12" ht="15" customHeight="1">
      <c r="A36" s="90" t="s">
        <v>105</v>
      </c>
      <c r="B36" s="90"/>
      <c r="C36" s="90"/>
      <c r="D36" s="298"/>
      <c r="E36" s="70"/>
      <c r="F36" s="197">
        <f>SUM(F33:F35)</f>
        <v>-1734578</v>
      </c>
      <c r="G36" s="70"/>
      <c r="H36" s="70">
        <f>SUM(H33:H35)</f>
        <v>14543282</v>
      </c>
      <c r="I36" s="70"/>
      <c r="J36" s="197">
        <f>SUM(J33:J35)</f>
        <v>-5897667</v>
      </c>
      <c r="L36" s="70">
        <f>SUM(L33:L35)</f>
        <v>18426759</v>
      </c>
    </row>
    <row r="37" spans="1:12" ht="15" customHeight="1">
      <c r="A37" s="90" t="s">
        <v>79</v>
      </c>
      <c r="B37" s="90"/>
      <c r="C37" s="90"/>
      <c r="D37" s="298"/>
      <c r="E37" s="70"/>
      <c r="F37" s="197"/>
      <c r="G37" s="70"/>
      <c r="H37" s="70"/>
      <c r="I37" s="70"/>
      <c r="J37" s="197"/>
      <c r="L37" s="70"/>
    </row>
    <row r="38" spans="1:12" ht="15" customHeight="1">
      <c r="A38" s="303" t="s">
        <v>106</v>
      </c>
      <c r="B38" s="303"/>
      <c r="C38" s="303"/>
      <c r="D38" s="298"/>
      <c r="E38" s="70"/>
      <c r="F38" s="197"/>
      <c r="G38" s="70"/>
      <c r="H38" s="70"/>
      <c r="I38" s="70"/>
      <c r="J38" s="197"/>
      <c r="L38" s="70"/>
    </row>
    <row r="39" spans="1:12" ht="15" customHeight="1">
      <c r="A39" s="90"/>
      <c r="B39" s="303" t="s">
        <v>107</v>
      </c>
      <c r="C39" s="303"/>
      <c r="D39" s="298"/>
      <c r="E39" s="70"/>
      <c r="F39" s="197"/>
      <c r="G39" s="70"/>
      <c r="H39" s="70"/>
      <c r="I39" s="70"/>
      <c r="J39" s="197"/>
      <c r="L39" s="70"/>
    </row>
    <row r="40" spans="1:12" ht="15" customHeight="1">
      <c r="A40" s="90"/>
      <c r="B40" s="303"/>
      <c r="C40" s="303" t="s">
        <v>108</v>
      </c>
      <c r="D40" s="298"/>
      <c r="E40" s="70"/>
      <c r="F40" s="197">
        <v>0</v>
      </c>
      <c r="G40" s="70"/>
      <c r="H40" s="70">
        <v>1220690</v>
      </c>
      <c r="I40" s="70"/>
      <c r="J40" s="197">
        <v>0</v>
      </c>
      <c r="L40" s="70">
        <v>742910</v>
      </c>
    </row>
    <row r="41" spans="1:12" ht="15" customHeight="1">
      <c r="A41" s="90"/>
      <c r="B41" s="303" t="s">
        <v>109</v>
      </c>
      <c r="C41" s="303"/>
      <c r="D41" s="298"/>
      <c r="E41" s="70"/>
      <c r="F41" s="197"/>
      <c r="G41" s="70"/>
      <c r="H41" s="70"/>
      <c r="I41" s="70"/>
      <c r="J41" s="197"/>
      <c r="L41" s="70"/>
    </row>
    <row r="42" spans="1:12" ht="15" customHeight="1">
      <c r="A42" s="91"/>
      <c r="B42" s="90"/>
      <c r="C42" s="303" t="s">
        <v>110</v>
      </c>
      <c r="D42" s="298"/>
      <c r="E42" s="70"/>
      <c r="F42" s="207">
        <v>0</v>
      </c>
      <c r="G42" s="70"/>
      <c r="H42" s="279">
        <v>-148582</v>
      </c>
      <c r="I42" s="70"/>
      <c r="J42" s="207">
        <v>0</v>
      </c>
      <c r="K42" s="70"/>
      <c r="L42" s="279">
        <v>-148582</v>
      </c>
    </row>
    <row r="43" spans="1:12" ht="3.6" customHeight="1">
      <c r="A43" s="91"/>
      <c r="B43" s="91"/>
      <c r="C43" s="91"/>
      <c r="F43" s="202"/>
      <c r="G43" s="68"/>
      <c r="H43" s="241"/>
      <c r="I43" s="68"/>
      <c r="J43" s="202"/>
      <c r="K43" s="87"/>
      <c r="L43" s="241"/>
    </row>
    <row r="44" spans="1:12" ht="15" customHeight="1" thickBot="1">
      <c r="A44" s="58" t="s">
        <v>111</v>
      </c>
      <c r="B44" s="58"/>
      <c r="C44" s="90"/>
      <c r="F44" s="208">
        <f>SUM(F36:F43)</f>
        <v>-1734578</v>
      </c>
      <c r="H44" s="93">
        <f>SUM(H36:H43)</f>
        <v>15615390</v>
      </c>
      <c r="J44" s="208">
        <f>SUM(J36:J43)</f>
        <v>-5897667</v>
      </c>
      <c r="L44" s="93">
        <f>SUM(L36:L43)</f>
        <v>19021087</v>
      </c>
    </row>
    <row r="45" spans="1:12" ht="6" customHeight="1" thickTop="1">
      <c r="A45" s="90"/>
      <c r="B45" s="90"/>
      <c r="C45" s="90"/>
      <c r="F45" s="209"/>
      <c r="J45" s="197"/>
      <c r="L45" s="70"/>
    </row>
    <row r="46" spans="1:12" ht="15" customHeight="1">
      <c r="A46" s="90" t="s">
        <v>112</v>
      </c>
      <c r="B46" s="90"/>
      <c r="C46" s="90"/>
      <c r="F46" s="209"/>
      <c r="J46" s="197"/>
      <c r="L46" s="70"/>
    </row>
    <row r="47" spans="1:12" ht="15" customHeight="1">
      <c r="A47" s="91" t="s">
        <v>113</v>
      </c>
      <c r="C47" s="91"/>
      <c r="F47" s="197">
        <f>F44-F48</f>
        <v>-1573926</v>
      </c>
      <c r="H47" s="280">
        <v>14541981</v>
      </c>
      <c r="J47" s="197">
        <f>J36</f>
        <v>-5897667</v>
      </c>
      <c r="K47" s="60"/>
      <c r="L47" s="287">
        <v>18426759</v>
      </c>
    </row>
    <row r="48" spans="1:12" ht="15" customHeight="1">
      <c r="A48" s="91" t="s">
        <v>81</v>
      </c>
      <c r="C48" s="91"/>
      <c r="F48" s="206">
        <v>-160652</v>
      </c>
      <c r="H48" s="281">
        <v>1301</v>
      </c>
      <c r="J48" s="207">
        <v>0</v>
      </c>
      <c r="K48" s="60"/>
      <c r="L48" s="279">
        <v>0</v>
      </c>
    </row>
    <row r="49" spans="1:12" ht="10.15" customHeight="1">
      <c r="D49" s="298"/>
      <c r="E49" s="80"/>
      <c r="F49" s="210"/>
      <c r="G49" s="68"/>
      <c r="H49" s="282"/>
      <c r="I49" s="94"/>
      <c r="J49" s="210"/>
      <c r="K49" s="86"/>
      <c r="L49" s="282"/>
    </row>
    <row r="50" spans="1:12" ht="15" customHeight="1" thickBot="1">
      <c r="A50" s="90"/>
      <c r="B50" s="90"/>
      <c r="C50" s="90"/>
      <c r="F50" s="211">
        <f>SUM(F47:F49)</f>
        <v>-1734578</v>
      </c>
      <c r="H50" s="283">
        <f>SUM(H47:H49)</f>
        <v>14543282</v>
      </c>
      <c r="J50" s="208">
        <f>SUM(J47:J49)</f>
        <v>-5897667</v>
      </c>
      <c r="L50" s="93">
        <f>SUM(L47:L49)</f>
        <v>18426759</v>
      </c>
    </row>
    <row r="51" spans="1:12" ht="4.1500000000000004" customHeight="1" thickTop="1">
      <c r="A51" s="90"/>
      <c r="B51" s="90"/>
      <c r="C51" s="90"/>
      <c r="F51" s="209"/>
      <c r="J51" s="197"/>
      <c r="L51" s="70"/>
    </row>
    <row r="52" spans="1:12" ht="15" customHeight="1">
      <c r="A52" s="58" t="s">
        <v>114</v>
      </c>
      <c r="B52" s="58"/>
      <c r="C52" s="58"/>
      <c r="F52" s="209"/>
      <c r="J52" s="197"/>
      <c r="L52" s="70"/>
    </row>
    <row r="53" spans="1:12" ht="15" customHeight="1">
      <c r="A53" s="58"/>
      <c r="B53" s="58" t="s">
        <v>115</v>
      </c>
      <c r="C53" s="58"/>
      <c r="F53" s="209"/>
      <c r="J53" s="197"/>
      <c r="L53" s="70"/>
    </row>
    <row r="54" spans="1:12" ht="15" customHeight="1">
      <c r="A54" s="91" t="s">
        <v>113</v>
      </c>
      <c r="C54" s="91"/>
      <c r="D54" s="68"/>
      <c r="E54" s="71"/>
      <c r="F54" s="197">
        <f>F44-F55</f>
        <v>-1573926</v>
      </c>
      <c r="G54" s="68"/>
      <c r="H54" s="278">
        <v>15614089</v>
      </c>
      <c r="I54" s="94"/>
      <c r="J54" s="197">
        <f>J36</f>
        <v>-5897667</v>
      </c>
      <c r="K54" s="86"/>
      <c r="L54" s="287">
        <v>19021087</v>
      </c>
    </row>
    <row r="55" spans="1:12" ht="15" customHeight="1">
      <c r="A55" s="59" t="s">
        <v>81</v>
      </c>
      <c r="D55" s="298"/>
      <c r="E55" s="80"/>
      <c r="F55" s="206">
        <v>-160652</v>
      </c>
      <c r="G55" s="68"/>
      <c r="H55" s="284">
        <v>1301</v>
      </c>
      <c r="I55" s="94"/>
      <c r="J55" s="207">
        <v>0</v>
      </c>
      <c r="K55" s="86"/>
      <c r="L55" s="279">
        <v>0</v>
      </c>
    </row>
    <row r="56" spans="1:12" ht="10.15" customHeight="1">
      <c r="D56" s="298"/>
      <c r="E56" s="80"/>
      <c r="F56" s="210"/>
      <c r="G56" s="68"/>
      <c r="H56" s="282"/>
      <c r="I56" s="94"/>
      <c r="J56" s="210"/>
      <c r="K56" s="86"/>
      <c r="L56" s="282"/>
    </row>
    <row r="57" spans="1:12" ht="15" customHeight="1" thickBot="1">
      <c r="A57" s="303"/>
      <c r="B57" s="303"/>
      <c r="C57" s="303"/>
      <c r="D57" s="68"/>
      <c r="E57" s="69"/>
      <c r="F57" s="208">
        <f>SUM(F54:F56)</f>
        <v>-1734578</v>
      </c>
      <c r="G57" s="70"/>
      <c r="H57" s="93">
        <f>SUM(H54:H56)</f>
        <v>15615390</v>
      </c>
      <c r="I57" s="69"/>
      <c r="J57" s="208">
        <f>SUM(J54:J56)</f>
        <v>-5897667</v>
      </c>
      <c r="K57" s="60"/>
      <c r="L57" s="93">
        <f>SUM(L54:L56)</f>
        <v>19021087</v>
      </c>
    </row>
    <row r="58" spans="1:12" ht="4.1500000000000004" customHeight="1" thickTop="1">
      <c r="A58" s="303"/>
      <c r="B58" s="303"/>
      <c r="C58" s="303"/>
      <c r="D58" s="68"/>
      <c r="E58" s="69"/>
      <c r="F58" s="197"/>
      <c r="G58" s="69"/>
      <c r="H58" s="70"/>
      <c r="I58" s="69"/>
      <c r="J58" s="197"/>
      <c r="L58" s="70"/>
    </row>
    <row r="59" spans="1:12" ht="15" customHeight="1">
      <c r="A59" s="79" t="s">
        <v>116</v>
      </c>
      <c r="B59" s="79"/>
      <c r="C59" s="79"/>
      <c r="D59" s="68"/>
      <c r="E59" s="69"/>
      <c r="F59" s="197"/>
      <c r="G59" s="69"/>
      <c r="H59" s="70"/>
      <c r="I59" s="69"/>
      <c r="J59" s="197"/>
      <c r="L59" s="70"/>
    </row>
    <row r="60" spans="1:12" ht="15" customHeight="1" thickBot="1">
      <c r="A60" s="303" t="s">
        <v>117</v>
      </c>
      <c r="C60" s="303"/>
      <c r="D60" s="68"/>
      <c r="E60" s="69"/>
      <c r="F60" s="212">
        <f>F47/316862959</f>
        <v>-4.9672136022689863E-3</v>
      </c>
      <c r="G60" s="69"/>
      <c r="H60" s="95">
        <v>4.6018927215189874E-2</v>
      </c>
      <c r="I60" s="69"/>
      <c r="J60" s="212">
        <f>J47/316862959</f>
        <v>-1.8612674130837743E-2</v>
      </c>
      <c r="K60" s="96"/>
      <c r="L60" s="95">
        <v>5.8312528481012656E-2</v>
      </c>
    </row>
    <row r="61" spans="1:12" ht="16.5" customHeight="1" thickTop="1">
      <c r="F61" s="197"/>
      <c r="G61" s="69"/>
      <c r="H61" s="70"/>
      <c r="I61" s="69"/>
      <c r="J61" s="197"/>
      <c r="L61" s="70"/>
    </row>
    <row r="62" spans="1:12" ht="16.5" customHeight="1" thickBot="1">
      <c r="A62" s="59" t="s">
        <v>118</v>
      </c>
      <c r="F62" s="212">
        <f>F47/327111483</f>
        <v>-4.8115889591072531E-3</v>
      </c>
      <c r="G62" s="69"/>
      <c r="H62" s="95">
        <v>4.6018927215189874E-2</v>
      </c>
      <c r="I62" s="69"/>
      <c r="J62" s="212">
        <f>J47/327111483</f>
        <v>-1.8029532151887191E-2</v>
      </c>
      <c r="K62" s="96"/>
      <c r="L62" s="95">
        <v>5.8312528481012656E-2</v>
      </c>
    </row>
    <row r="63" spans="1:12" ht="18" customHeight="1" thickTop="1"/>
    <row r="64" spans="1:12" ht="15" customHeight="1">
      <c r="A64" s="57" t="s">
        <v>119</v>
      </c>
    </row>
    <row r="65" spans="1:12" ht="15.6" customHeight="1">
      <c r="A65" s="303"/>
      <c r="C65" s="303"/>
      <c r="D65" s="68"/>
      <c r="E65" s="69"/>
      <c r="F65" s="69"/>
      <c r="G65" s="69"/>
      <c r="H65" s="69"/>
      <c r="I65" s="69"/>
      <c r="J65" s="69"/>
      <c r="K65" s="96"/>
      <c r="L65" s="69"/>
    </row>
    <row r="66" spans="1:12" ht="19.149999999999999" customHeight="1">
      <c r="A66" s="97" t="str">
        <f>'[14]EN 2-4'!A147</f>
        <v>The accompanying notes form part of this interim financial information.</v>
      </c>
      <c r="B66" s="97"/>
      <c r="C66" s="97"/>
      <c r="D66" s="67"/>
      <c r="E66" s="67"/>
      <c r="F66" s="67"/>
      <c r="G66" s="67"/>
      <c r="H66" s="285"/>
      <c r="I66" s="67"/>
      <c r="J66" s="67"/>
      <c r="K66" s="67"/>
      <c r="L66" s="285"/>
    </row>
    <row r="73" spans="1:12" ht="16.5" customHeight="1">
      <c r="A73" s="90"/>
      <c r="B73" s="90"/>
      <c r="C73" s="90"/>
      <c r="D73" s="68"/>
      <c r="E73" s="70"/>
      <c r="F73" s="70"/>
      <c r="G73" s="70"/>
      <c r="H73" s="70"/>
      <c r="I73" s="70"/>
      <c r="J73" s="70"/>
      <c r="L73" s="70"/>
    </row>
    <row r="74" spans="1:12" ht="16.5" customHeight="1">
      <c r="A74" s="303"/>
      <c r="B74" s="303"/>
      <c r="C74" s="303"/>
      <c r="D74" s="68"/>
      <c r="E74" s="70"/>
      <c r="F74" s="70"/>
      <c r="G74" s="70"/>
      <c r="H74" s="70"/>
      <c r="I74" s="70"/>
      <c r="J74" s="70"/>
      <c r="L74" s="70"/>
    </row>
    <row r="75" spans="1:12" ht="16.5" customHeight="1">
      <c r="A75" s="303"/>
      <c r="B75" s="303"/>
      <c r="C75" s="303"/>
      <c r="D75" s="68"/>
      <c r="E75" s="70"/>
      <c r="F75" s="70"/>
      <c r="G75" s="70"/>
      <c r="H75" s="70"/>
      <c r="I75" s="70"/>
      <c r="J75" s="70"/>
      <c r="L75" s="70"/>
    </row>
    <row r="76" spans="1:12" ht="16.5" customHeight="1">
      <c r="A76" s="303"/>
      <c r="B76" s="303"/>
      <c r="C76" s="303"/>
      <c r="D76" s="68"/>
      <c r="E76" s="70"/>
      <c r="F76" s="70"/>
      <c r="G76" s="70"/>
      <c r="H76" s="70"/>
      <c r="I76" s="70"/>
      <c r="J76" s="98"/>
      <c r="L76" s="98"/>
    </row>
    <row r="77" spans="1:12" ht="16.5" customHeight="1">
      <c r="A77" s="303"/>
      <c r="B77" s="303"/>
      <c r="C77" s="303"/>
      <c r="D77" s="68"/>
      <c r="E77" s="70"/>
      <c r="F77" s="70"/>
      <c r="G77" s="70"/>
      <c r="H77" s="70"/>
      <c r="I77" s="70"/>
      <c r="J77" s="98"/>
      <c r="L77" s="98"/>
    </row>
    <row r="78" spans="1:12" ht="16.5" customHeight="1">
      <c r="A78" s="303"/>
      <c r="B78" s="303"/>
      <c r="C78" s="303"/>
      <c r="D78" s="68"/>
      <c r="E78" s="70"/>
      <c r="F78" s="70"/>
      <c r="G78" s="70"/>
      <c r="H78" s="70"/>
      <c r="I78" s="70"/>
      <c r="J78" s="98"/>
      <c r="L78" s="98"/>
    </row>
    <row r="79" spans="1:12" ht="16.5" customHeight="1">
      <c r="A79" s="303"/>
      <c r="B79" s="303"/>
      <c r="C79" s="303"/>
      <c r="D79" s="68"/>
      <c r="E79" s="70"/>
      <c r="F79" s="70"/>
      <c r="G79" s="70"/>
      <c r="H79" s="70"/>
      <c r="I79" s="70"/>
      <c r="J79" s="98"/>
      <c r="L79" s="98"/>
    </row>
    <row r="80" spans="1:12" ht="16.5" customHeight="1">
      <c r="A80" s="303"/>
      <c r="B80" s="303"/>
      <c r="C80" s="303"/>
      <c r="D80" s="68"/>
      <c r="E80" s="70"/>
      <c r="F80" s="70"/>
      <c r="G80" s="70"/>
      <c r="H80" s="70"/>
      <c r="I80" s="70"/>
      <c r="J80" s="98"/>
      <c r="L80" s="98"/>
    </row>
    <row r="81" spans="1:3" ht="16.5" customHeight="1">
      <c r="A81" s="303"/>
      <c r="B81" s="303"/>
      <c r="C81" s="303"/>
    </row>
    <row r="112" spans="1:12" s="60" customFormat="1" ht="16.5" customHeight="1">
      <c r="A112" s="59"/>
      <c r="B112" s="59"/>
      <c r="C112" s="59"/>
      <c r="D112" s="59"/>
      <c r="H112" s="233"/>
      <c r="K112" s="59"/>
      <c r="L112" s="233"/>
    </row>
    <row r="113" spans="1:12" s="60" customFormat="1" ht="16.5" customHeight="1">
      <c r="A113" s="59"/>
      <c r="B113" s="59"/>
      <c r="C113" s="59"/>
      <c r="D113" s="303"/>
      <c r="H113" s="233"/>
      <c r="K113" s="59"/>
      <c r="L113" s="233"/>
    </row>
    <row r="114" spans="1:12" s="60" customFormat="1" ht="16.5" customHeight="1">
      <c r="A114" s="59"/>
      <c r="B114" s="59"/>
      <c r="C114" s="59"/>
      <c r="D114" s="59"/>
      <c r="H114" s="233"/>
      <c r="K114" s="59"/>
      <c r="L114" s="233"/>
    </row>
    <row r="115" spans="1:12" s="60" customFormat="1" ht="16.5" customHeight="1">
      <c r="A115" s="59"/>
      <c r="B115" s="59"/>
      <c r="C115" s="59"/>
      <c r="D115" s="59"/>
      <c r="H115" s="233"/>
      <c r="K115" s="59"/>
      <c r="L115" s="233"/>
    </row>
    <row r="116" spans="1:12" s="60" customFormat="1" ht="16.5" customHeight="1">
      <c r="A116" s="59"/>
      <c r="B116" s="59"/>
      <c r="C116" s="59"/>
      <c r="D116" s="59"/>
      <c r="H116" s="233"/>
      <c r="K116" s="59"/>
      <c r="L116" s="233"/>
    </row>
    <row r="117" spans="1:12" s="60" customFormat="1" ht="16.5" customHeight="1">
      <c r="A117" s="59"/>
      <c r="B117" s="59"/>
      <c r="C117" s="59"/>
      <c r="D117" s="303"/>
      <c r="H117" s="233"/>
      <c r="K117" s="59"/>
      <c r="L117" s="233"/>
    </row>
  </sheetData>
  <mergeCells count="4">
    <mergeCell ref="F6:H6"/>
    <mergeCell ref="J6:L6"/>
    <mergeCell ref="F7:H7"/>
    <mergeCell ref="J7:L7"/>
  </mergeCells>
  <pageMargins left="0.8" right="0.5" top="0.5" bottom="0.6" header="0.49" footer="0.4"/>
  <pageSetup paperSize="9" scale="95" firstPageNumber="5" fitToWidth="0" orientation="portrait" useFirstPageNumber="1" horizontalDpi="1200" verticalDpi="1200" r:id="rId1"/>
  <headerFooter>
    <oddFooter>&amp;R&amp;"Arial,Regular"&amp;9&amp;P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BA753-9ADF-4DC8-B99D-F9367EAA5295}">
  <sheetPr>
    <tabColor theme="9" tint="-0.249977111117893"/>
  </sheetPr>
  <dimension ref="A1:X46"/>
  <sheetViews>
    <sheetView topLeftCell="A28" zoomScale="85" zoomScaleNormal="85" zoomScaleSheetLayoutView="40" workbookViewId="0">
      <selection activeCell="F38" sqref="F38"/>
    </sheetView>
  </sheetViews>
  <sheetFormatPr defaultRowHeight="16.5" customHeight="1"/>
  <cols>
    <col min="1" max="2" width="1.7109375" style="100" customWidth="1"/>
    <col min="3" max="3" width="31.5703125" style="100" customWidth="1"/>
    <col min="4" max="4" width="4.140625" style="100" customWidth="1"/>
    <col min="5" max="5" width="0.7109375" style="100" customWidth="1"/>
    <col min="6" max="6" width="14.42578125" style="101" customWidth="1"/>
    <col min="7" max="7" width="0.7109375" style="102" customWidth="1"/>
    <col min="8" max="8" width="14" style="102" customWidth="1"/>
    <col min="9" max="9" width="0.7109375" style="102" customWidth="1"/>
    <col min="10" max="10" width="19.28515625" style="102" customWidth="1"/>
    <col min="11" max="11" width="0.7109375" style="102" customWidth="1"/>
    <col min="12" max="12" width="19.42578125" style="102" customWidth="1"/>
    <col min="13" max="13" width="0.7109375" style="102" customWidth="1"/>
    <col min="14" max="14" width="15.85546875" style="102" bestFit="1" customWidth="1"/>
    <col min="15" max="15" width="0.7109375" style="102" customWidth="1"/>
    <col min="16" max="16" width="17.42578125" style="103" bestFit="1" customWidth="1"/>
    <col min="17" max="17" width="0.7109375" style="103" customWidth="1"/>
    <col min="18" max="18" width="22" style="102" bestFit="1" customWidth="1"/>
    <col min="19" max="19" width="0.7109375" style="103" customWidth="1"/>
    <col min="20" max="20" width="14.5703125" style="100" bestFit="1" customWidth="1"/>
    <col min="21" max="21" width="0.7109375" style="100" customWidth="1"/>
    <col min="22" max="22" width="12.42578125" style="104" bestFit="1" customWidth="1"/>
    <col min="23" max="23" width="0.7109375" style="100" customWidth="1"/>
    <col min="24" max="24" width="12" style="100" customWidth="1"/>
    <col min="25" max="25" width="9.28515625" style="100" customWidth="1"/>
    <col min="26" max="65" width="9.140625" style="100"/>
    <col min="66" max="67" width="1.7109375" style="100" customWidth="1"/>
    <col min="68" max="68" width="35.7109375" style="100" customWidth="1"/>
    <col min="69" max="69" width="6.28515625" style="100" customWidth="1"/>
    <col min="70" max="70" width="0.7109375" style="100" customWidth="1"/>
    <col min="71" max="71" width="12.7109375" style="100" customWidth="1"/>
    <col min="72" max="72" width="0.7109375" style="100" customWidth="1"/>
    <col min="73" max="73" width="16.42578125" style="100" customWidth="1"/>
    <col min="74" max="74" width="0.7109375" style="100" customWidth="1"/>
    <col min="75" max="75" width="12.7109375" style="100" customWidth="1"/>
    <col min="76" max="76" width="0.7109375" style="100" customWidth="1"/>
    <col min="77" max="77" width="14.42578125" style="100" customWidth="1"/>
    <col min="78" max="78" width="1" style="100" customWidth="1"/>
    <col min="79" max="79" width="17.7109375" style="100" customWidth="1"/>
    <col min="80" max="80" width="1" style="100" customWidth="1"/>
    <col min="81" max="81" width="12.7109375" style="100" customWidth="1"/>
    <col min="82" max="82" width="0.7109375" style="100" customWidth="1"/>
    <col min="83" max="83" width="10.7109375" style="100" customWidth="1"/>
    <col min="84" max="84" width="0.7109375" style="100" customWidth="1"/>
    <col min="85" max="85" width="12.42578125" style="100" customWidth="1"/>
    <col min="86" max="86" width="49.140625" style="100" customWidth="1"/>
    <col min="87" max="120" width="9.140625" style="100"/>
    <col min="121" max="121" width="11.42578125" style="100" bestFit="1" customWidth="1"/>
    <col min="122" max="321" width="9.140625" style="100"/>
    <col min="322" max="323" width="1.7109375" style="100" customWidth="1"/>
    <col min="324" max="324" width="35.7109375" style="100" customWidth="1"/>
    <col min="325" max="325" width="6.28515625" style="100" customWidth="1"/>
    <col min="326" max="326" width="0.7109375" style="100" customWidth="1"/>
    <col min="327" max="327" width="12.7109375" style="100" customWidth="1"/>
    <col min="328" max="328" width="0.7109375" style="100" customWidth="1"/>
    <col min="329" max="329" width="16.42578125" style="100" customWidth="1"/>
    <col min="330" max="330" width="0.7109375" style="100" customWidth="1"/>
    <col min="331" max="331" width="12.7109375" style="100" customWidth="1"/>
    <col min="332" max="332" width="0.7109375" style="100" customWidth="1"/>
    <col min="333" max="333" width="14.42578125" style="100" customWidth="1"/>
    <col min="334" max="334" width="1" style="100" customWidth="1"/>
    <col min="335" max="335" width="17.7109375" style="100" customWidth="1"/>
    <col min="336" max="336" width="1" style="100" customWidth="1"/>
    <col min="337" max="337" width="12.7109375" style="100" customWidth="1"/>
    <col min="338" max="338" width="0.7109375" style="100" customWidth="1"/>
    <col min="339" max="339" width="10.7109375" style="100" customWidth="1"/>
    <col min="340" max="340" width="0.7109375" style="100" customWidth="1"/>
    <col min="341" max="341" width="12.42578125" style="100" customWidth="1"/>
    <col min="342" max="342" width="49.140625" style="100" customWidth="1"/>
    <col min="343" max="376" width="9.140625" style="100"/>
    <col min="377" max="377" width="11.42578125" style="100" bestFit="1" customWidth="1"/>
    <col min="378" max="577" width="9.140625" style="100"/>
    <col min="578" max="579" width="1.7109375" style="100" customWidth="1"/>
    <col min="580" max="580" width="35.7109375" style="100" customWidth="1"/>
    <col min="581" max="581" width="6.28515625" style="100" customWidth="1"/>
    <col min="582" max="582" width="0.7109375" style="100" customWidth="1"/>
    <col min="583" max="583" width="12.7109375" style="100" customWidth="1"/>
    <col min="584" max="584" width="0.7109375" style="100" customWidth="1"/>
    <col min="585" max="585" width="16.42578125" style="100" customWidth="1"/>
    <col min="586" max="586" width="0.7109375" style="100" customWidth="1"/>
    <col min="587" max="587" width="12.7109375" style="100" customWidth="1"/>
    <col min="588" max="588" width="0.7109375" style="100" customWidth="1"/>
    <col min="589" max="589" width="14.42578125" style="100" customWidth="1"/>
    <col min="590" max="590" width="1" style="100" customWidth="1"/>
    <col min="591" max="591" width="17.7109375" style="100" customWidth="1"/>
    <col min="592" max="592" width="1" style="100" customWidth="1"/>
    <col min="593" max="593" width="12.7109375" style="100" customWidth="1"/>
    <col min="594" max="594" width="0.7109375" style="100" customWidth="1"/>
    <col min="595" max="595" width="10.7109375" style="100" customWidth="1"/>
    <col min="596" max="596" width="0.7109375" style="100" customWidth="1"/>
    <col min="597" max="597" width="12.42578125" style="100" customWidth="1"/>
    <col min="598" max="598" width="49.140625" style="100" customWidth="1"/>
    <col min="599" max="632" width="9.140625" style="100"/>
    <col min="633" max="633" width="11.42578125" style="100" bestFit="1" customWidth="1"/>
    <col min="634" max="833" width="9.140625" style="100"/>
    <col min="834" max="835" width="1.7109375" style="100" customWidth="1"/>
    <col min="836" max="836" width="35.7109375" style="100" customWidth="1"/>
    <col min="837" max="837" width="6.28515625" style="100" customWidth="1"/>
    <col min="838" max="838" width="0.7109375" style="100" customWidth="1"/>
    <col min="839" max="839" width="12.7109375" style="100" customWidth="1"/>
    <col min="840" max="840" width="0.7109375" style="100" customWidth="1"/>
    <col min="841" max="841" width="16.42578125" style="100" customWidth="1"/>
    <col min="842" max="842" width="0.7109375" style="100" customWidth="1"/>
    <col min="843" max="843" width="12.7109375" style="100" customWidth="1"/>
    <col min="844" max="844" width="0.7109375" style="100" customWidth="1"/>
    <col min="845" max="845" width="14.42578125" style="100" customWidth="1"/>
    <col min="846" max="846" width="1" style="100" customWidth="1"/>
    <col min="847" max="847" width="17.7109375" style="100" customWidth="1"/>
    <col min="848" max="848" width="1" style="100" customWidth="1"/>
    <col min="849" max="849" width="12.7109375" style="100" customWidth="1"/>
    <col min="850" max="850" width="0.7109375" style="100" customWidth="1"/>
    <col min="851" max="851" width="10.7109375" style="100" customWidth="1"/>
    <col min="852" max="852" width="0.7109375" style="100" customWidth="1"/>
    <col min="853" max="853" width="12.42578125" style="100" customWidth="1"/>
    <col min="854" max="854" width="49.140625" style="100" customWidth="1"/>
    <col min="855" max="888" width="9.140625" style="100"/>
    <col min="889" max="889" width="11.42578125" style="100" bestFit="1" customWidth="1"/>
    <col min="890" max="1089" width="9.140625" style="100"/>
    <col min="1090" max="1091" width="1.7109375" style="100" customWidth="1"/>
    <col min="1092" max="1092" width="35.7109375" style="100" customWidth="1"/>
    <col min="1093" max="1093" width="6.28515625" style="100" customWidth="1"/>
    <col min="1094" max="1094" width="0.7109375" style="100" customWidth="1"/>
    <col min="1095" max="1095" width="12.7109375" style="100" customWidth="1"/>
    <col min="1096" max="1096" width="0.7109375" style="100" customWidth="1"/>
    <col min="1097" max="1097" width="16.42578125" style="100" customWidth="1"/>
    <col min="1098" max="1098" width="0.7109375" style="100" customWidth="1"/>
    <col min="1099" max="1099" width="12.7109375" style="100" customWidth="1"/>
    <col min="1100" max="1100" width="0.7109375" style="100" customWidth="1"/>
    <col min="1101" max="1101" width="14.42578125" style="100" customWidth="1"/>
    <col min="1102" max="1102" width="1" style="100" customWidth="1"/>
    <col min="1103" max="1103" width="17.7109375" style="100" customWidth="1"/>
    <col min="1104" max="1104" width="1" style="100" customWidth="1"/>
    <col min="1105" max="1105" width="12.7109375" style="100" customWidth="1"/>
    <col min="1106" max="1106" width="0.7109375" style="100" customWidth="1"/>
    <col min="1107" max="1107" width="10.7109375" style="100" customWidth="1"/>
    <col min="1108" max="1108" width="0.7109375" style="100" customWidth="1"/>
    <col min="1109" max="1109" width="12.42578125" style="100" customWidth="1"/>
    <col min="1110" max="1110" width="49.140625" style="100" customWidth="1"/>
    <col min="1111" max="1144" width="9.140625" style="100"/>
    <col min="1145" max="1145" width="11.42578125" style="100" bestFit="1" customWidth="1"/>
    <col min="1146" max="1345" width="9.140625" style="100"/>
    <col min="1346" max="1347" width="1.7109375" style="100" customWidth="1"/>
    <col min="1348" max="1348" width="35.7109375" style="100" customWidth="1"/>
    <col min="1349" max="1349" width="6.28515625" style="100" customWidth="1"/>
    <col min="1350" max="1350" width="0.7109375" style="100" customWidth="1"/>
    <col min="1351" max="1351" width="12.7109375" style="100" customWidth="1"/>
    <col min="1352" max="1352" width="0.7109375" style="100" customWidth="1"/>
    <col min="1353" max="1353" width="16.42578125" style="100" customWidth="1"/>
    <col min="1354" max="1354" width="0.7109375" style="100" customWidth="1"/>
    <col min="1355" max="1355" width="12.7109375" style="100" customWidth="1"/>
    <col min="1356" max="1356" width="0.7109375" style="100" customWidth="1"/>
    <col min="1357" max="1357" width="14.42578125" style="100" customWidth="1"/>
    <col min="1358" max="1358" width="1" style="100" customWidth="1"/>
    <col min="1359" max="1359" width="17.7109375" style="100" customWidth="1"/>
    <col min="1360" max="1360" width="1" style="100" customWidth="1"/>
    <col min="1361" max="1361" width="12.7109375" style="100" customWidth="1"/>
    <col min="1362" max="1362" width="0.7109375" style="100" customWidth="1"/>
    <col min="1363" max="1363" width="10.7109375" style="100" customWidth="1"/>
    <col min="1364" max="1364" width="0.7109375" style="100" customWidth="1"/>
    <col min="1365" max="1365" width="12.42578125" style="100" customWidth="1"/>
    <col min="1366" max="1366" width="49.140625" style="100" customWidth="1"/>
    <col min="1367" max="1400" width="9.140625" style="100"/>
    <col min="1401" max="1401" width="11.42578125" style="100" bestFit="1" customWidth="1"/>
    <col min="1402" max="1601" width="9.140625" style="100"/>
    <col min="1602" max="1603" width="1.7109375" style="100" customWidth="1"/>
    <col min="1604" max="1604" width="35.7109375" style="100" customWidth="1"/>
    <col min="1605" max="1605" width="6.28515625" style="100" customWidth="1"/>
    <col min="1606" max="1606" width="0.7109375" style="100" customWidth="1"/>
    <col min="1607" max="1607" width="12.7109375" style="100" customWidth="1"/>
    <col min="1608" max="1608" width="0.7109375" style="100" customWidth="1"/>
    <col min="1609" max="1609" width="16.42578125" style="100" customWidth="1"/>
    <col min="1610" max="1610" width="0.7109375" style="100" customWidth="1"/>
    <col min="1611" max="1611" width="12.7109375" style="100" customWidth="1"/>
    <col min="1612" max="1612" width="0.7109375" style="100" customWidth="1"/>
    <col min="1613" max="1613" width="14.42578125" style="100" customWidth="1"/>
    <col min="1614" max="1614" width="1" style="100" customWidth="1"/>
    <col min="1615" max="1615" width="17.7109375" style="100" customWidth="1"/>
    <col min="1616" max="1616" width="1" style="100" customWidth="1"/>
    <col min="1617" max="1617" width="12.7109375" style="100" customWidth="1"/>
    <col min="1618" max="1618" width="0.7109375" style="100" customWidth="1"/>
    <col min="1619" max="1619" width="10.7109375" style="100" customWidth="1"/>
    <col min="1620" max="1620" width="0.7109375" style="100" customWidth="1"/>
    <col min="1621" max="1621" width="12.42578125" style="100" customWidth="1"/>
    <col min="1622" max="1622" width="49.140625" style="100" customWidth="1"/>
    <col min="1623" max="1656" width="9.140625" style="100"/>
    <col min="1657" max="1657" width="11.42578125" style="100" bestFit="1" customWidth="1"/>
    <col min="1658" max="1857" width="9.140625" style="100"/>
    <col min="1858" max="1859" width="1.7109375" style="100" customWidth="1"/>
    <col min="1860" max="1860" width="35.7109375" style="100" customWidth="1"/>
    <col min="1861" max="1861" width="6.28515625" style="100" customWidth="1"/>
    <col min="1862" max="1862" width="0.7109375" style="100" customWidth="1"/>
    <col min="1863" max="1863" width="12.7109375" style="100" customWidth="1"/>
    <col min="1864" max="1864" width="0.7109375" style="100" customWidth="1"/>
    <col min="1865" max="1865" width="16.42578125" style="100" customWidth="1"/>
    <col min="1866" max="1866" width="0.7109375" style="100" customWidth="1"/>
    <col min="1867" max="1867" width="12.7109375" style="100" customWidth="1"/>
    <col min="1868" max="1868" width="0.7109375" style="100" customWidth="1"/>
    <col min="1869" max="1869" width="14.42578125" style="100" customWidth="1"/>
    <col min="1870" max="1870" width="1" style="100" customWidth="1"/>
    <col min="1871" max="1871" width="17.7109375" style="100" customWidth="1"/>
    <col min="1872" max="1872" width="1" style="100" customWidth="1"/>
    <col min="1873" max="1873" width="12.7109375" style="100" customWidth="1"/>
    <col min="1874" max="1874" width="0.7109375" style="100" customWidth="1"/>
    <col min="1875" max="1875" width="10.7109375" style="100" customWidth="1"/>
    <col min="1876" max="1876" width="0.7109375" style="100" customWidth="1"/>
    <col min="1877" max="1877" width="12.42578125" style="100" customWidth="1"/>
    <col min="1878" max="1878" width="49.140625" style="100" customWidth="1"/>
    <col min="1879" max="1912" width="9.140625" style="100"/>
    <col min="1913" max="1913" width="11.42578125" style="100" bestFit="1" customWidth="1"/>
    <col min="1914" max="2113" width="9.140625" style="100"/>
    <col min="2114" max="2115" width="1.7109375" style="100" customWidth="1"/>
    <col min="2116" max="2116" width="35.7109375" style="100" customWidth="1"/>
    <col min="2117" max="2117" width="6.28515625" style="100" customWidth="1"/>
    <col min="2118" max="2118" width="0.7109375" style="100" customWidth="1"/>
    <col min="2119" max="2119" width="12.7109375" style="100" customWidth="1"/>
    <col min="2120" max="2120" width="0.7109375" style="100" customWidth="1"/>
    <col min="2121" max="2121" width="16.42578125" style="100" customWidth="1"/>
    <col min="2122" max="2122" width="0.7109375" style="100" customWidth="1"/>
    <col min="2123" max="2123" width="12.7109375" style="100" customWidth="1"/>
    <col min="2124" max="2124" width="0.7109375" style="100" customWidth="1"/>
    <col min="2125" max="2125" width="14.42578125" style="100" customWidth="1"/>
    <col min="2126" max="2126" width="1" style="100" customWidth="1"/>
    <col min="2127" max="2127" width="17.7109375" style="100" customWidth="1"/>
    <col min="2128" max="2128" width="1" style="100" customWidth="1"/>
    <col min="2129" max="2129" width="12.7109375" style="100" customWidth="1"/>
    <col min="2130" max="2130" width="0.7109375" style="100" customWidth="1"/>
    <col min="2131" max="2131" width="10.7109375" style="100" customWidth="1"/>
    <col min="2132" max="2132" width="0.7109375" style="100" customWidth="1"/>
    <col min="2133" max="2133" width="12.42578125" style="100" customWidth="1"/>
    <col min="2134" max="2134" width="49.140625" style="100" customWidth="1"/>
    <col min="2135" max="2168" width="9.140625" style="100"/>
    <col min="2169" max="2169" width="11.42578125" style="100" bestFit="1" customWidth="1"/>
    <col min="2170" max="2369" width="9.140625" style="100"/>
    <col min="2370" max="2371" width="1.7109375" style="100" customWidth="1"/>
    <col min="2372" max="2372" width="35.7109375" style="100" customWidth="1"/>
    <col min="2373" max="2373" width="6.28515625" style="100" customWidth="1"/>
    <col min="2374" max="2374" width="0.7109375" style="100" customWidth="1"/>
    <col min="2375" max="2375" width="12.7109375" style="100" customWidth="1"/>
    <col min="2376" max="2376" width="0.7109375" style="100" customWidth="1"/>
    <col min="2377" max="2377" width="16.42578125" style="100" customWidth="1"/>
    <col min="2378" max="2378" width="0.7109375" style="100" customWidth="1"/>
    <col min="2379" max="2379" width="12.7109375" style="100" customWidth="1"/>
    <col min="2380" max="2380" width="0.7109375" style="100" customWidth="1"/>
    <col min="2381" max="2381" width="14.42578125" style="100" customWidth="1"/>
    <col min="2382" max="2382" width="1" style="100" customWidth="1"/>
    <col min="2383" max="2383" width="17.7109375" style="100" customWidth="1"/>
    <col min="2384" max="2384" width="1" style="100" customWidth="1"/>
    <col min="2385" max="2385" width="12.7109375" style="100" customWidth="1"/>
    <col min="2386" max="2386" width="0.7109375" style="100" customWidth="1"/>
    <col min="2387" max="2387" width="10.7109375" style="100" customWidth="1"/>
    <col min="2388" max="2388" width="0.7109375" style="100" customWidth="1"/>
    <col min="2389" max="2389" width="12.42578125" style="100" customWidth="1"/>
    <col min="2390" max="2390" width="49.140625" style="100" customWidth="1"/>
    <col min="2391" max="2424" width="9.140625" style="100"/>
    <col min="2425" max="2425" width="11.42578125" style="100" bestFit="1" customWidth="1"/>
    <col min="2426" max="2625" width="9.140625" style="100"/>
    <col min="2626" max="2627" width="1.7109375" style="100" customWidth="1"/>
    <col min="2628" max="2628" width="35.7109375" style="100" customWidth="1"/>
    <col min="2629" max="2629" width="6.28515625" style="100" customWidth="1"/>
    <col min="2630" max="2630" width="0.7109375" style="100" customWidth="1"/>
    <col min="2631" max="2631" width="12.7109375" style="100" customWidth="1"/>
    <col min="2632" max="2632" width="0.7109375" style="100" customWidth="1"/>
    <col min="2633" max="2633" width="16.42578125" style="100" customWidth="1"/>
    <col min="2634" max="2634" width="0.7109375" style="100" customWidth="1"/>
    <col min="2635" max="2635" width="12.7109375" style="100" customWidth="1"/>
    <col min="2636" max="2636" width="0.7109375" style="100" customWidth="1"/>
    <col min="2637" max="2637" width="14.42578125" style="100" customWidth="1"/>
    <col min="2638" max="2638" width="1" style="100" customWidth="1"/>
    <col min="2639" max="2639" width="17.7109375" style="100" customWidth="1"/>
    <col min="2640" max="2640" width="1" style="100" customWidth="1"/>
    <col min="2641" max="2641" width="12.7109375" style="100" customWidth="1"/>
    <col min="2642" max="2642" width="0.7109375" style="100" customWidth="1"/>
    <col min="2643" max="2643" width="10.7109375" style="100" customWidth="1"/>
    <col min="2644" max="2644" width="0.7109375" style="100" customWidth="1"/>
    <col min="2645" max="2645" width="12.42578125" style="100" customWidth="1"/>
    <col min="2646" max="2646" width="49.140625" style="100" customWidth="1"/>
    <col min="2647" max="2680" width="9.140625" style="100"/>
    <col min="2681" max="2681" width="11.42578125" style="100" bestFit="1" customWidth="1"/>
    <col min="2682" max="2881" width="9.140625" style="100"/>
    <col min="2882" max="2883" width="1.7109375" style="100" customWidth="1"/>
    <col min="2884" max="2884" width="35.7109375" style="100" customWidth="1"/>
    <col min="2885" max="2885" width="6.28515625" style="100" customWidth="1"/>
    <col min="2886" max="2886" width="0.7109375" style="100" customWidth="1"/>
    <col min="2887" max="2887" width="12.7109375" style="100" customWidth="1"/>
    <col min="2888" max="2888" width="0.7109375" style="100" customWidth="1"/>
    <col min="2889" max="2889" width="16.42578125" style="100" customWidth="1"/>
    <col min="2890" max="2890" width="0.7109375" style="100" customWidth="1"/>
    <col min="2891" max="2891" width="12.7109375" style="100" customWidth="1"/>
    <col min="2892" max="2892" width="0.7109375" style="100" customWidth="1"/>
    <col min="2893" max="2893" width="14.42578125" style="100" customWidth="1"/>
    <col min="2894" max="2894" width="1" style="100" customWidth="1"/>
    <col min="2895" max="2895" width="17.7109375" style="100" customWidth="1"/>
    <col min="2896" max="2896" width="1" style="100" customWidth="1"/>
    <col min="2897" max="2897" width="12.7109375" style="100" customWidth="1"/>
    <col min="2898" max="2898" width="0.7109375" style="100" customWidth="1"/>
    <col min="2899" max="2899" width="10.7109375" style="100" customWidth="1"/>
    <col min="2900" max="2900" width="0.7109375" style="100" customWidth="1"/>
    <col min="2901" max="2901" width="12.42578125" style="100" customWidth="1"/>
    <col min="2902" max="2902" width="49.140625" style="100" customWidth="1"/>
    <col min="2903" max="2936" width="9.140625" style="100"/>
    <col min="2937" max="2937" width="11.42578125" style="100" bestFit="1" customWidth="1"/>
    <col min="2938" max="3137" width="9.140625" style="100"/>
    <col min="3138" max="3139" width="1.7109375" style="100" customWidth="1"/>
    <col min="3140" max="3140" width="35.7109375" style="100" customWidth="1"/>
    <col min="3141" max="3141" width="6.28515625" style="100" customWidth="1"/>
    <col min="3142" max="3142" width="0.7109375" style="100" customWidth="1"/>
    <col min="3143" max="3143" width="12.7109375" style="100" customWidth="1"/>
    <col min="3144" max="3144" width="0.7109375" style="100" customWidth="1"/>
    <col min="3145" max="3145" width="16.42578125" style="100" customWidth="1"/>
    <col min="3146" max="3146" width="0.7109375" style="100" customWidth="1"/>
    <col min="3147" max="3147" width="12.7109375" style="100" customWidth="1"/>
    <col min="3148" max="3148" width="0.7109375" style="100" customWidth="1"/>
    <col min="3149" max="3149" width="14.42578125" style="100" customWidth="1"/>
    <col min="3150" max="3150" width="1" style="100" customWidth="1"/>
    <col min="3151" max="3151" width="17.7109375" style="100" customWidth="1"/>
    <col min="3152" max="3152" width="1" style="100" customWidth="1"/>
    <col min="3153" max="3153" width="12.7109375" style="100" customWidth="1"/>
    <col min="3154" max="3154" width="0.7109375" style="100" customWidth="1"/>
    <col min="3155" max="3155" width="10.7109375" style="100" customWidth="1"/>
    <col min="3156" max="3156" width="0.7109375" style="100" customWidth="1"/>
    <col min="3157" max="3157" width="12.42578125" style="100" customWidth="1"/>
    <col min="3158" max="3158" width="49.140625" style="100" customWidth="1"/>
    <col min="3159" max="3192" width="9.140625" style="100"/>
    <col min="3193" max="3193" width="11.42578125" style="100" bestFit="1" customWidth="1"/>
    <col min="3194" max="3393" width="9.140625" style="100"/>
    <col min="3394" max="3395" width="1.7109375" style="100" customWidth="1"/>
    <col min="3396" max="3396" width="35.7109375" style="100" customWidth="1"/>
    <col min="3397" max="3397" width="6.28515625" style="100" customWidth="1"/>
    <col min="3398" max="3398" width="0.7109375" style="100" customWidth="1"/>
    <col min="3399" max="3399" width="12.7109375" style="100" customWidth="1"/>
    <col min="3400" max="3400" width="0.7109375" style="100" customWidth="1"/>
    <col min="3401" max="3401" width="16.42578125" style="100" customWidth="1"/>
    <col min="3402" max="3402" width="0.7109375" style="100" customWidth="1"/>
    <col min="3403" max="3403" width="12.7109375" style="100" customWidth="1"/>
    <col min="3404" max="3404" width="0.7109375" style="100" customWidth="1"/>
    <col min="3405" max="3405" width="14.42578125" style="100" customWidth="1"/>
    <col min="3406" max="3406" width="1" style="100" customWidth="1"/>
    <col min="3407" max="3407" width="17.7109375" style="100" customWidth="1"/>
    <col min="3408" max="3408" width="1" style="100" customWidth="1"/>
    <col min="3409" max="3409" width="12.7109375" style="100" customWidth="1"/>
    <col min="3410" max="3410" width="0.7109375" style="100" customWidth="1"/>
    <col min="3411" max="3411" width="10.7109375" style="100" customWidth="1"/>
    <col min="3412" max="3412" width="0.7109375" style="100" customWidth="1"/>
    <col min="3413" max="3413" width="12.42578125" style="100" customWidth="1"/>
    <col min="3414" max="3414" width="49.140625" style="100" customWidth="1"/>
    <col min="3415" max="3448" width="9.140625" style="100"/>
    <col min="3449" max="3449" width="11.42578125" style="100" bestFit="1" customWidth="1"/>
    <col min="3450" max="3649" width="9.140625" style="100"/>
    <col min="3650" max="3651" width="1.7109375" style="100" customWidth="1"/>
    <col min="3652" max="3652" width="35.7109375" style="100" customWidth="1"/>
    <col min="3653" max="3653" width="6.28515625" style="100" customWidth="1"/>
    <col min="3654" max="3654" width="0.7109375" style="100" customWidth="1"/>
    <col min="3655" max="3655" width="12.7109375" style="100" customWidth="1"/>
    <col min="3656" max="3656" width="0.7109375" style="100" customWidth="1"/>
    <col min="3657" max="3657" width="16.42578125" style="100" customWidth="1"/>
    <col min="3658" max="3658" width="0.7109375" style="100" customWidth="1"/>
    <col min="3659" max="3659" width="12.7109375" style="100" customWidth="1"/>
    <col min="3660" max="3660" width="0.7109375" style="100" customWidth="1"/>
    <col min="3661" max="3661" width="14.42578125" style="100" customWidth="1"/>
    <col min="3662" max="3662" width="1" style="100" customWidth="1"/>
    <col min="3663" max="3663" width="17.7109375" style="100" customWidth="1"/>
    <col min="3664" max="3664" width="1" style="100" customWidth="1"/>
    <col min="3665" max="3665" width="12.7109375" style="100" customWidth="1"/>
    <col min="3666" max="3666" width="0.7109375" style="100" customWidth="1"/>
    <col min="3667" max="3667" width="10.7109375" style="100" customWidth="1"/>
    <col min="3668" max="3668" width="0.7109375" style="100" customWidth="1"/>
    <col min="3669" max="3669" width="12.42578125" style="100" customWidth="1"/>
    <col min="3670" max="3670" width="49.140625" style="100" customWidth="1"/>
    <col min="3671" max="3704" width="9.140625" style="100"/>
    <col min="3705" max="3705" width="11.42578125" style="100" bestFit="1" customWidth="1"/>
    <col min="3706" max="3905" width="9.140625" style="100"/>
    <col min="3906" max="3907" width="1.7109375" style="100" customWidth="1"/>
    <col min="3908" max="3908" width="35.7109375" style="100" customWidth="1"/>
    <col min="3909" max="3909" width="6.28515625" style="100" customWidth="1"/>
    <col min="3910" max="3910" width="0.7109375" style="100" customWidth="1"/>
    <col min="3911" max="3911" width="12.7109375" style="100" customWidth="1"/>
    <col min="3912" max="3912" width="0.7109375" style="100" customWidth="1"/>
    <col min="3913" max="3913" width="16.42578125" style="100" customWidth="1"/>
    <col min="3914" max="3914" width="0.7109375" style="100" customWidth="1"/>
    <col min="3915" max="3915" width="12.7109375" style="100" customWidth="1"/>
    <col min="3916" max="3916" width="0.7109375" style="100" customWidth="1"/>
    <col min="3917" max="3917" width="14.42578125" style="100" customWidth="1"/>
    <col min="3918" max="3918" width="1" style="100" customWidth="1"/>
    <col min="3919" max="3919" width="17.7109375" style="100" customWidth="1"/>
    <col min="3920" max="3920" width="1" style="100" customWidth="1"/>
    <col min="3921" max="3921" width="12.7109375" style="100" customWidth="1"/>
    <col min="3922" max="3922" width="0.7109375" style="100" customWidth="1"/>
    <col min="3923" max="3923" width="10.7109375" style="100" customWidth="1"/>
    <col min="3924" max="3924" width="0.7109375" style="100" customWidth="1"/>
    <col min="3925" max="3925" width="12.42578125" style="100" customWidth="1"/>
    <col min="3926" max="3926" width="49.140625" style="100" customWidth="1"/>
    <col min="3927" max="3960" width="9.140625" style="100"/>
    <col min="3961" max="3961" width="11.42578125" style="100" bestFit="1" customWidth="1"/>
    <col min="3962" max="4161" width="9.140625" style="100"/>
    <col min="4162" max="4163" width="1.7109375" style="100" customWidth="1"/>
    <col min="4164" max="4164" width="35.7109375" style="100" customWidth="1"/>
    <col min="4165" max="4165" width="6.28515625" style="100" customWidth="1"/>
    <col min="4166" max="4166" width="0.7109375" style="100" customWidth="1"/>
    <col min="4167" max="4167" width="12.7109375" style="100" customWidth="1"/>
    <col min="4168" max="4168" width="0.7109375" style="100" customWidth="1"/>
    <col min="4169" max="4169" width="16.42578125" style="100" customWidth="1"/>
    <col min="4170" max="4170" width="0.7109375" style="100" customWidth="1"/>
    <col min="4171" max="4171" width="12.7109375" style="100" customWidth="1"/>
    <col min="4172" max="4172" width="0.7109375" style="100" customWidth="1"/>
    <col min="4173" max="4173" width="14.42578125" style="100" customWidth="1"/>
    <col min="4174" max="4174" width="1" style="100" customWidth="1"/>
    <col min="4175" max="4175" width="17.7109375" style="100" customWidth="1"/>
    <col min="4176" max="4176" width="1" style="100" customWidth="1"/>
    <col min="4177" max="4177" width="12.7109375" style="100" customWidth="1"/>
    <col min="4178" max="4178" width="0.7109375" style="100" customWidth="1"/>
    <col min="4179" max="4179" width="10.7109375" style="100" customWidth="1"/>
    <col min="4180" max="4180" width="0.7109375" style="100" customWidth="1"/>
    <col min="4181" max="4181" width="12.42578125" style="100" customWidth="1"/>
    <col min="4182" max="4182" width="49.140625" style="100" customWidth="1"/>
    <col min="4183" max="4216" width="9.140625" style="100"/>
    <col min="4217" max="4217" width="11.42578125" style="100" bestFit="1" customWidth="1"/>
    <col min="4218" max="4417" width="9.140625" style="100"/>
    <col min="4418" max="4419" width="1.7109375" style="100" customWidth="1"/>
    <col min="4420" max="4420" width="35.7109375" style="100" customWidth="1"/>
    <col min="4421" max="4421" width="6.28515625" style="100" customWidth="1"/>
    <col min="4422" max="4422" width="0.7109375" style="100" customWidth="1"/>
    <col min="4423" max="4423" width="12.7109375" style="100" customWidth="1"/>
    <col min="4424" max="4424" width="0.7109375" style="100" customWidth="1"/>
    <col min="4425" max="4425" width="16.42578125" style="100" customWidth="1"/>
    <col min="4426" max="4426" width="0.7109375" style="100" customWidth="1"/>
    <col min="4427" max="4427" width="12.7109375" style="100" customWidth="1"/>
    <col min="4428" max="4428" width="0.7109375" style="100" customWidth="1"/>
    <col min="4429" max="4429" width="14.42578125" style="100" customWidth="1"/>
    <col min="4430" max="4430" width="1" style="100" customWidth="1"/>
    <col min="4431" max="4431" width="17.7109375" style="100" customWidth="1"/>
    <col min="4432" max="4432" width="1" style="100" customWidth="1"/>
    <col min="4433" max="4433" width="12.7109375" style="100" customWidth="1"/>
    <col min="4434" max="4434" width="0.7109375" style="100" customWidth="1"/>
    <col min="4435" max="4435" width="10.7109375" style="100" customWidth="1"/>
    <col min="4436" max="4436" width="0.7109375" style="100" customWidth="1"/>
    <col min="4437" max="4437" width="12.42578125" style="100" customWidth="1"/>
    <col min="4438" max="4438" width="49.140625" style="100" customWidth="1"/>
    <col min="4439" max="4472" width="9.140625" style="100"/>
    <col min="4473" max="4473" width="11.42578125" style="100" bestFit="1" customWidth="1"/>
    <col min="4474" max="4673" width="9.140625" style="100"/>
    <col min="4674" max="4675" width="1.7109375" style="100" customWidth="1"/>
    <col min="4676" max="4676" width="35.7109375" style="100" customWidth="1"/>
    <col min="4677" max="4677" width="6.28515625" style="100" customWidth="1"/>
    <col min="4678" max="4678" width="0.7109375" style="100" customWidth="1"/>
    <col min="4679" max="4679" width="12.7109375" style="100" customWidth="1"/>
    <col min="4680" max="4680" width="0.7109375" style="100" customWidth="1"/>
    <col min="4681" max="4681" width="16.42578125" style="100" customWidth="1"/>
    <col min="4682" max="4682" width="0.7109375" style="100" customWidth="1"/>
    <col min="4683" max="4683" width="12.7109375" style="100" customWidth="1"/>
    <col min="4684" max="4684" width="0.7109375" style="100" customWidth="1"/>
    <col min="4685" max="4685" width="14.42578125" style="100" customWidth="1"/>
    <col min="4686" max="4686" width="1" style="100" customWidth="1"/>
    <col min="4687" max="4687" width="17.7109375" style="100" customWidth="1"/>
    <col min="4688" max="4688" width="1" style="100" customWidth="1"/>
    <col min="4689" max="4689" width="12.7109375" style="100" customWidth="1"/>
    <col min="4690" max="4690" width="0.7109375" style="100" customWidth="1"/>
    <col min="4691" max="4691" width="10.7109375" style="100" customWidth="1"/>
    <col min="4692" max="4692" width="0.7109375" style="100" customWidth="1"/>
    <col min="4693" max="4693" width="12.42578125" style="100" customWidth="1"/>
    <col min="4694" max="4694" width="49.140625" style="100" customWidth="1"/>
    <col min="4695" max="4728" width="9.140625" style="100"/>
    <col min="4729" max="4729" width="11.42578125" style="100" bestFit="1" customWidth="1"/>
    <col min="4730" max="4929" width="9.140625" style="100"/>
    <col min="4930" max="4931" width="1.7109375" style="100" customWidth="1"/>
    <col min="4932" max="4932" width="35.7109375" style="100" customWidth="1"/>
    <col min="4933" max="4933" width="6.28515625" style="100" customWidth="1"/>
    <col min="4934" max="4934" width="0.7109375" style="100" customWidth="1"/>
    <col min="4935" max="4935" width="12.7109375" style="100" customWidth="1"/>
    <col min="4936" max="4936" width="0.7109375" style="100" customWidth="1"/>
    <col min="4937" max="4937" width="16.42578125" style="100" customWidth="1"/>
    <col min="4938" max="4938" width="0.7109375" style="100" customWidth="1"/>
    <col min="4939" max="4939" width="12.7109375" style="100" customWidth="1"/>
    <col min="4940" max="4940" width="0.7109375" style="100" customWidth="1"/>
    <col min="4941" max="4941" width="14.42578125" style="100" customWidth="1"/>
    <col min="4942" max="4942" width="1" style="100" customWidth="1"/>
    <col min="4943" max="4943" width="17.7109375" style="100" customWidth="1"/>
    <col min="4944" max="4944" width="1" style="100" customWidth="1"/>
    <col min="4945" max="4945" width="12.7109375" style="100" customWidth="1"/>
    <col min="4946" max="4946" width="0.7109375" style="100" customWidth="1"/>
    <col min="4947" max="4947" width="10.7109375" style="100" customWidth="1"/>
    <col min="4948" max="4948" width="0.7109375" style="100" customWidth="1"/>
    <col min="4949" max="4949" width="12.42578125" style="100" customWidth="1"/>
    <col min="4950" max="4950" width="49.140625" style="100" customWidth="1"/>
    <col min="4951" max="4984" width="9.140625" style="100"/>
    <col min="4985" max="4985" width="11.42578125" style="100" bestFit="1" customWidth="1"/>
    <col min="4986" max="5185" width="9.140625" style="100"/>
    <col min="5186" max="5187" width="1.7109375" style="100" customWidth="1"/>
    <col min="5188" max="5188" width="35.7109375" style="100" customWidth="1"/>
    <col min="5189" max="5189" width="6.28515625" style="100" customWidth="1"/>
    <col min="5190" max="5190" width="0.7109375" style="100" customWidth="1"/>
    <col min="5191" max="5191" width="12.7109375" style="100" customWidth="1"/>
    <col min="5192" max="5192" width="0.7109375" style="100" customWidth="1"/>
    <col min="5193" max="5193" width="16.42578125" style="100" customWidth="1"/>
    <col min="5194" max="5194" width="0.7109375" style="100" customWidth="1"/>
    <col min="5195" max="5195" width="12.7109375" style="100" customWidth="1"/>
    <col min="5196" max="5196" width="0.7109375" style="100" customWidth="1"/>
    <col min="5197" max="5197" width="14.42578125" style="100" customWidth="1"/>
    <col min="5198" max="5198" width="1" style="100" customWidth="1"/>
    <col min="5199" max="5199" width="17.7109375" style="100" customWidth="1"/>
    <col min="5200" max="5200" width="1" style="100" customWidth="1"/>
    <col min="5201" max="5201" width="12.7109375" style="100" customWidth="1"/>
    <col min="5202" max="5202" width="0.7109375" style="100" customWidth="1"/>
    <col min="5203" max="5203" width="10.7109375" style="100" customWidth="1"/>
    <col min="5204" max="5204" width="0.7109375" style="100" customWidth="1"/>
    <col min="5205" max="5205" width="12.42578125" style="100" customWidth="1"/>
    <col min="5206" max="5206" width="49.140625" style="100" customWidth="1"/>
    <col min="5207" max="5240" width="9.140625" style="100"/>
    <col min="5241" max="5241" width="11.42578125" style="100" bestFit="1" customWidth="1"/>
    <col min="5242" max="5441" width="9.140625" style="100"/>
    <col min="5442" max="5443" width="1.7109375" style="100" customWidth="1"/>
    <col min="5444" max="5444" width="35.7109375" style="100" customWidth="1"/>
    <col min="5445" max="5445" width="6.28515625" style="100" customWidth="1"/>
    <col min="5446" max="5446" width="0.7109375" style="100" customWidth="1"/>
    <col min="5447" max="5447" width="12.7109375" style="100" customWidth="1"/>
    <col min="5448" max="5448" width="0.7109375" style="100" customWidth="1"/>
    <col min="5449" max="5449" width="16.42578125" style="100" customWidth="1"/>
    <col min="5450" max="5450" width="0.7109375" style="100" customWidth="1"/>
    <col min="5451" max="5451" width="12.7109375" style="100" customWidth="1"/>
    <col min="5452" max="5452" width="0.7109375" style="100" customWidth="1"/>
    <col min="5453" max="5453" width="14.42578125" style="100" customWidth="1"/>
    <col min="5454" max="5454" width="1" style="100" customWidth="1"/>
    <col min="5455" max="5455" width="17.7109375" style="100" customWidth="1"/>
    <col min="5456" max="5456" width="1" style="100" customWidth="1"/>
    <col min="5457" max="5457" width="12.7109375" style="100" customWidth="1"/>
    <col min="5458" max="5458" width="0.7109375" style="100" customWidth="1"/>
    <col min="5459" max="5459" width="10.7109375" style="100" customWidth="1"/>
    <col min="5460" max="5460" width="0.7109375" style="100" customWidth="1"/>
    <col min="5461" max="5461" width="12.42578125" style="100" customWidth="1"/>
    <col min="5462" max="5462" width="49.140625" style="100" customWidth="1"/>
    <col min="5463" max="5496" width="9.140625" style="100"/>
    <col min="5497" max="5497" width="11.42578125" style="100" bestFit="1" customWidth="1"/>
    <col min="5498" max="5697" width="9.140625" style="100"/>
    <col min="5698" max="5699" width="1.7109375" style="100" customWidth="1"/>
    <col min="5700" max="5700" width="35.7109375" style="100" customWidth="1"/>
    <col min="5701" max="5701" width="6.28515625" style="100" customWidth="1"/>
    <col min="5702" max="5702" width="0.7109375" style="100" customWidth="1"/>
    <col min="5703" max="5703" width="12.7109375" style="100" customWidth="1"/>
    <col min="5704" max="5704" width="0.7109375" style="100" customWidth="1"/>
    <col min="5705" max="5705" width="16.42578125" style="100" customWidth="1"/>
    <col min="5706" max="5706" width="0.7109375" style="100" customWidth="1"/>
    <col min="5707" max="5707" width="12.7109375" style="100" customWidth="1"/>
    <col min="5708" max="5708" width="0.7109375" style="100" customWidth="1"/>
    <col min="5709" max="5709" width="14.42578125" style="100" customWidth="1"/>
    <col min="5710" max="5710" width="1" style="100" customWidth="1"/>
    <col min="5711" max="5711" width="17.7109375" style="100" customWidth="1"/>
    <col min="5712" max="5712" width="1" style="100" customWidth="1"/>
    <col min="5713" max="5713" width="12.7109375" style="100" customWidth="1"/>
    <col min="5714" max="5714" width="0.7109375" style="100" customWidth="1"/>
    <col min="5715" max="5715" width="10.7109375" style="100" customWidth="1"/>
    <col min="5716" max="5716" width="0.7109375" style="100" customWidth="1"/>
    <col min="5717" max="5717" width="12.42578125" style="100" customWidth="1"/>
    <col min="5718" max="5718" width="49.140625" style="100" customWidth="1"/>
    <col min="5719" max="5752" width="9.140625" style="100"/>
    <col min="5753" max="5753" width="11.42578125" style="100" bestFit="1" customWidth="1"/>
    <col min="5754" max="5953" width="9.140625" style="100"/>
    <col min="5954" max="5955" width="1.7109375" style="100" customWidth="1"/>
    <col min="5956" max="5956" width="35.7109375" style="100" customWidth="1"/>
    <col min="5957" max="5957" width="6.28515625" style="100" customWidth="1"/>
    <col min="5958" max="5958" width="0.7109375" style="100" customWidth="1"/>
    <col min="5959" max="5959" width="12.7109375" style="100" customWidth="1"/>
    <col min="5960" max="5960" width="0.7109375" style="100" customWidth="1"/>
    <col min="5961" max="5961" width="16.42578125" style="100" customWidth="1"/>
    <col min="5962" max="5962" width="0.7109375" style="100" customWidth="1"/>
    <col min="5963" max="5963" width="12.7109375" style="100" customWidth="1"/>
    <col min="5964" max="5964" width="0.7109375" style="100" customWidth="1"/>
    <col min="5965" max="5965" width="14.42578125" style="100" customWidth="1"/>
    <col min="5966" max="5966" width="1" style="100" customWidth="1"/>
    <col min="5967" max="5967" width="17.7109375" style="100" customWidth="1"/>
    <col min="5968" max="5968" width="1" style="100" customWidth="1"/>
    <col min="5969" max="5969" width="12.7109375" style="100" customWidth="1"/>
    <col min="5970" max="5970" width="0.7109375" style="100" customWidth="1"/>
    <col min="5971" max="5971" width="10.7109375" style="100" customWidth="1"/>
    <col min="5972" max="5972" width="0.7109375" style="100" customWidth="1"/>
    <col min="5973" max="5973" width="12.42578125" style="100" customWidth="1"/>
    <col min="5974" max="5974" width="49.140625" style="100" customWidth="1"/>
    <col min="5975" max="6008" width="9.140625" style="100"/>
    <col min="6009" max="6009" width="11.42578125" style="100" bestFit="1" customWidth="1"/>
    <col min="6010" max="6209" width="9.140625" style="100"/>
    <col min="6210" max="6211" width="1.7109375" style="100" customWidth="1"/>
    <col min="6212" max="6212" width="35.7109375" style="100" customWidth="1"/>
    <col min="6213" max="6213" width="6.28515625" style="100" customWidth="1"/>
    <col min="6214" max="6214" width="0.7109375" style="100" customWidth="1"/>
    <col min="6215" max="6215" width="12.7109375" style="100" customWidth="1"/>
    <col min="6216" max="6216" width="0.7109375" style="100" customWidth="1"/>
    <col min="6217" max="6217" width="16.42578125" style="100" customWidth="1"/>
    <col min="6218" max="6218" width="0.7109375" style="100" customWidth="1"/>
    <col min="6219" max="6219" width="12.7109375" style="100" customWidth="1"/>
    <col min="6220" max="6220" width="0.7109375" style="100" customWidth="1"/>
    <col min="6221" max="6221" width="14.42578125" style="100" customWidth="1"/>
    <col min="6222" max="6222" width="1" style="100" customWidth="1"/>
    <col min="6223" max="6223" width="17.7109375" style="100" customWidth="1"/>
    <col min="6224" max="6224" width="1" style="100" customWidth="1"/>
    <col min="6225" max="6225" width="12.7109375" style="100" customWidth="1"/>
    <col min="6226" max="6226" width="0.7109375" style="100" customWidth="1"/>
    <col min="6227" max="6227" width="10.7109375" style="100" customWidth="1"/>
    <col min="6228" max="6228" width="0.7109375" style="100" customWidth="1"/>
    <col min="6229" max="6229" width="12.42578125" style="100" customWidth="1"/>
    <col min="6230" max="6230" width="49.140625" style="100" customWidth="1"/>
    <col min="6231" max="6264" width="9.140625" style="100"/>
    <col min="6265" max="6265" width="11.42578125" style="100" bestFit="1" customWidth="1"/>
    <col min="6266" max="6465" width="9.140625" style="100"/>
    <col min="6466" max="6467" width="1.7109375" style="100" customWidth="1"/>
    <col min="6468" max="6468" width="35.7109375" style="100" customWidth="1"/>
    <col min="6469" max="6469" width="6.28515625" style="100" customWidth="1"/>
    <col min="6470" max="6470" width="0.7109375" style="100" customWidth="1"/>
    <col min="6471" max="6471" width="12.7109375" style="100" customWidth="1"/>
    <col min="6472" max="6472" width="0.7109375" style="100" customWidth="1"/>
    <col min="6473" max="6473" width="16.42578125" style="100" customWidth="1"/>
    <col min="6474" max="6474" width="0.7109375" style="100" customWidth="1"/>
    <col min="6475" max="6475" width="12.7109375" style="100" customWidth="1"/>
    <col min="6476" max="6476" width="0.7109375" style="100" customWidth="1"/>
    <col min="6477" max="6477" width="14.42578125" style="100" customWidth="1"/>
    <col min="6478" max="6478" width="1" style="100" customWidth="1"/>
    <col min="6479" max="6479" width="17.7109375" style="100" customWidth="1"/>
    <col min="6480" max="6480" width="1" style="100" customWidth="1"/>
    <col min="6481" max="6481" width="12.7109375" style="100" customWidth="1"/>
    <col min="6482" max="6482" width="0.7109375" style="100" customWidth="1"/>
    <col min="6483" max="6483" width="10.7109375" style="100" customWidth="1"/>
    <col min="6484" max="6484" width="0.7109375" style="100" customWidth="1"/>
    <col min="6485" max="6485" width="12.42578125" style="100" customWidth="1"/>
    <col min="6486" max="6486" width="49.140625" style="100" customWidth="1"/>
    <col min="6487" max="6520" width="9.140625" style="100"/>
    <col min="6521" max="6521" width="11.42578125" style="100" bestFit="1" customWidth="1"/>
    <col min="6522" max="6721" width="9.140625" style="100"/>
    <col min="6722" max="6723" width="1.7109375" style="100" customWidth="1"/>
    <col min="6724" max="6724" width="35.7109375" style="100" customWidth="1"/>
    <col min="6725" max="6725" width="6.28515625" style="100" customWidth="1"/>
    <col min="6726" max="6726" width="0.7109375" style="100" customWidth="1"/>
    <col min="6727" max="6727" width="12.7109375" style="100" customWidth="1"/>
    <col min="6728" max="6728" width="0.7109375" style="100" customWidth="1"/>
    <col min="6729" max="6729" width="16.42578125" style="100" customWidth="1"/>
    <col min="6730" max="6730" width="0.7109375" style="100" customWidth="1"/>
    <col min="6731" max="6731" width="12.7109375" style="100" customWidth="1"/>
    <col min="6732" max="6732" width="0.7109375" style="100" customWidth="1"/>
    <col min="6733" max="6733" width="14.42578125" style="100" customWidth="1"/>
    <col min="6734" max="6734" width="1" style="100" customWidth="1"/>
    <col min="6735" max="6735" width="17.7109375" style="100" customWidth="1"/>
    <col min="6736" max="6736" width="1" style="100" customWidth="1"/>
    <col min="6737" max="6737" width="12.7109375" style="100" customWidth="1"/>
    <col min="6738" max="6738" width="0.7109375" style="100" customWidth="1"/>
    <col min="6739" max="6739" width="10.7109375" style="100" customWidth="1"/>
    <col min="6740" max="6740" width="0.7109375" style="100" customWidth="1"/>
    <col min="6741" max="6741" width="12.42578125" style="100" customWidth="1"/>
    <col min="6742" max="6742" width="49.140625" style="100" customWidth="1"/>
    <col min="6743" max="6776" width="9.140625" style="100"/>
    <col min="6777" max="6777" width="11.42578125" style="100" bestFit="1" customWidth="1"/>
    <col min="6778" max="6977" width="9.140625" style="100"/>
    <col min="6978" max="6979" width="1.7109375" style="100" customWidth="1"/>
    <col min="6980" max="6980" width="35.7109375" style="100" customWidth="1"/>
    <col min="6981" max="6981" width="6.28515625" style="100" customWidth="1"/>
    <col min="6982" max="6982" width="0.7109375" style="100" customWidth="1"/>
    <col min="6983" max="6983" width="12.7109375" style="100" customWidth="1"/>
    <col min="6984" max="6984" width="0.7109375" style="100" customWidth="1"/>
    <col min="6985" max="6985" width="16.42578125" style="100" customWidth="1"/>
    <col min="6986" max="6986" width="0.7109375" style="100" customWidth="1"/>
    <col min="6987" max="6987" width="12.7109375" style="100" customWidth="1"/>
    <col min="6988" max="6988" width="0.7109375" style="100" customWidth="1"/>
    <col min="6989" max="6989" width="14.42578125" style="100" customWidth="1"/>
    <col min="6990" max="6990" width="1" style="100" customWidth="1"/>
    <col min="6991" max="6991" width="17.7109375" style="100" customWidth="1"/>
    <col min="6992" max="6992" width="1" style="100" customWidth="1"/>
    <col min="6993" max="6993" width="12.7109375" style="100" customWidth="1"/>
    <col min="6994" max="6994" width="0.7109375" style="100" customWidth="1"/>
    <col min="6995" max="6995" width="10.7109375" style="100" customWidth="1"/>
    <col min="6996" max="6996" width="0.7109375" style="100" customWidth="1"/>
    <col min="6997" max="6997" width="12.42578125" style="100" customWidth="1"/>
    <col min="6998" max="6998" width="49.140625" style="100" customWidth="1"/>
    <col min="6999" max="7032" width="9.140625" style="100"/>
    <col min="7033" max="7033" width="11.42578125" style="100" bestFit="1" customWidth="1"/>
    <col min="7034" max="7233" width="9.140625" style="100"/>
    <col min="7234" max="7235" width="1.7109375" style="100" customWidth="1"/>
    <col min="7236" max="7236" width="35.7109375" style="100" customWidth="1"/>
    <col min="7237" max="7237" width="6.28515625" style="100" customWidth="1"/>
    <col min="7238" max="7238" width="0.7109375" style="100" customWidth="1"/>
    <col min="7239" max="7239" width="12.7109375" style="100" customWidth="1"/>
    <col min="7240" max="7240" width="0.7109375" style="100" customWidth="1"/>
    <col min="7241" max="7241" width="16.42578125" style="100" customWidth="1"/>
    <col min="7242" max="7242" width="0.7109375" style="100" customWidth="1"/>
    <col min="7243" max="7243" width="12.7109375" style="100" customWidth="1"/>
    <col min="7244" max="7244" width="0.7109375" style="100" customWidth="1"/>
    <col min="7245" max="7245" width="14.42578125" style="100" customWidth="1"/>
    <col min="7246" max="7246" width="1" style="100" customWidth="1"/>
    <col min="7247" max="7247" width="17.7109375" style="100" customWidth="1"/>
    <col min="7248" max="7248" width="1" style="100" customWidth="1"/>
    <col min="7249" max="7249" width="12.7109375" style="100" customWidth="1"/>
    <col min="7250" max="7250" width="0.7109375" style="100" customWidth="1"/>
    <col min="7251" max="7251" width="10.7109375" style="100" customWidth="1"/>
    <col min="7252" max="7252" width="0.7109375" style="100" customWidth="1"/>
    <col min="7253" max="7253" width="12.42578125" style="100" customWidth="1"/>
    <col min="7254" max="7254" width="49.140625" style="100" customWidth="1"/>
    <col min="7255" max="7288" width="9.140625" style="100"/>
    <col min="7289" max="7289" width="11.42578125" style="100" bestFit="1" customWidth="1"/>
    <col min="7290" max="7489" width="9.140625" style="100"/>
    <col min="7490" max="7491" width="1.7109375" style="100" customWidth="1"/>
    <col min="7492" max="7492" width="35.7109375" style="100" customWidth="1"/>
    <col min="7493" max="7493" width="6.28515625" style="100" customWidth="1"/>
    <col min="7494" max="7494" width="0.7109375" style="100" customWidth="1"/>
    <col min="7495" max="7495" width="12.7109375" style="100" customWidth="1"/>
    <col min="7496" max="7496" width="0.7109375" style="100" customWidth="1"/>
    <col min="7497" max="7497" width="16.42578125" style="100" customWidth="1"/>
    <col min="7498" max="7498" width="0.7109375" style="100" customWidth="1"/>
    <col min="7499" max="7499" width="12.7109375" style="100" customWidth="1"/>
    <col min="7500" max="7500" width="0.7109375" style="100" customWidth="1"/>
    <col min="7501" max="7501" width="14.42578125" style="100" customWidth="1"/>
    <col min="7502" max="7502" width="1" style="100" customWidth="1"/>
    <col min="7503" max="7503" width="17.7109375" style="100" customWidth="1"/>
    <col min="7504" max="7504" width="1" style="100" customWidth="1"/>
    <col min="7505" max="7505" width="12.7109375" style="100" customWidth="1"/>
    <col min="7506" max="7506" width="0.7109375" style="100" customWidth="1"/>
    <col min="7507" max="7507" width="10.7109375" style="100" customWidth="1"/>
    <col min="7508" max="7508" width="0.7109375" style="100" customWidth="1"/>
    <col min="7509" max="7509" width="12.42578125" style="100" customWidth="1"/>
    <col min="7510" max="7510" width="49.140625" style="100" customWidth="1"/>
    <col min="7511" max="7544" width="9.140625" style="100"/>
    <col min="7545" max="7545" width="11.42578125" style="100" bestFit="1" customWidth="1"/>
    <col min="7546" max="7745" width="9.140625" style="100"/>
    <col min="7746" max="7747" width="1.7109375" style="100" customWidth="1"/>
    <col min="7748" max="7748" width="35.7109375" style="100" customWidth="1"/>
    <col min="7749" max="7749" width="6.28515625" style="100" customWidth="1"/>
    <col min="7750" max="7750" width="0.7109375" style="100" customWidth="1"/>
    <col min="7751" max="7751" width="12.7109375" style="100" customWidth="1"/>
    <col min="7752" max="7752" width="0.7109375" style="100" customWidth="1"/>
    <col min="7753" max="7753" width="16.42578125" style="100" customWidth="1"/>
    <col min="7754" max="7754" width="0.7109375" style="100" customWidth="1"/>
    <col min="7755" max="7755" width="12.7109375" style="100" customWidth="1"/>
    <col min="7756" max="7756" width="0.7109375" style="100" customWidth="1"/>
    <col min="7757" max="7757" width="14.42578125" style="100" customWidth="1"/>
    <col min="7758" max="7758" width="1" style="100" customWidth="1"/>
    <col min="7759" max="7759" width="17.7109375" style="100" customWidth="1"/>
    <col min="7760" max="7760" width="1" style="100" customWidth="1"/>
    <col min="7761" max="7761" width="12.7109375" style="100" customWidth="1"/>
    <col min="7762" max="7762" width="0.7109375" style="100" customWidth="1"/>
    <col min="7763" max="7763" width="10.7109375" style="100" customWidth="1"/>
    <col min="7764" max="7764" width="0.7109375" style="100" customWidth="1"/>
    <col min="7765" max="7765" width="12.42578125" style="100" customWidth="1"/>
    <col min="7766" max="7766" width="49.140625" style="100" customWidth="1"/>
    <col min="7767" max="7800" width="9.140625" style="100"/>
    <col min="7801" max="7801" width="11.42578125" style="100" bestFit="1" customWidth="1"/>
    <col min="7802" max="8001" width="9.140625" style="100"/>
    <col min="8002" max="8003" width="1.7109375" style="100" customWidth="1"/>
    <col min="8004" max="8004" width="35.7109375" style="100" customWidth="1"/>
    <col min="8005" max="8005" width="6.28515625" style="100" customWidth="1"/>
    <col min="8006" max="8006" width="0.7109375" style="100" customWidth="1"/>
    <col min="8007" max="8007" width="12.7109375" style="100" customWidth="1"/>
    <col min="8008" max="8008" width="0.7109375" style="100" customWidth="1"/>
    <col min="8009" max="8009" width="16.42578125" style="100" customWidth="1"/>
    <col min="8010" max="8010" width="0.7109375" style="100" customWidth="1"/>
    <col min="8011" max="8011" width="12.7109375" style="100" customWidth="1"/>
    <col min="8012" max="8012" width="0.7109375" style="100" customWidth="1"/>
    <col min="8013" max="8013" width="14.42578125" style="100" customWidth="1"/>
    <col min="8014" max="8014" width="1" style="100" customWidth="1"/>
    <col min="8015" max="8015" width="17.7109375" style="100" customWidth="1"/>
    <col min="8016" max="8016" width="1" style="100" customWidth="1"/>
    <col min="8017" max="8017" width="12.7109375" style="100" customWidth="1"/>
    <col min="8018" max="8018" width="0.7109375" style="100" customWidth="1"/>
    <col min="8019" max="8019" width="10.7109375" style="100" customWidth="1"/>
    <col min="8020" max="8020" width="0.7109375" style="100" customWidth="1"/>
    <col min="8021" max="8021" width="12.42578125" style="100" customWidth="1"/>
    <col min="8022" max="8022" width="49.140625" style="100" customWidth="1"/>
    <col min="8023" max="8056" width="9.140625" style="100"/>
    <col min="8057" max="8057" width="11.42578125" style="100" bestFit="1" customWidth="1"/>
    <col min="8058" max="8257" width="9.140625" style="100"/>
    <col min="8258" max="8259" width="1.7109375" style="100" customWidth="1"/>
    <col min="8260" max="8260" width="35.7109375" style="100" customWidth="1"/>
    <col min="8261" max="8261" width="6.28515625" style="100" customWidth="1"/>
    <col min="8262" max="8262" width="0.7109375" style="100" customWidth="1"/>
    <col min="8263" max="8263" width="12.7109375" style="100" customWidth="1"/>
    <col min="8264" max="8264" width="0.7109375" style="100" customWidth="1"/>
    <col min="8265" max="8265" width="16.42578125" style="100" customWidth="1"/>
    <col min="8266" max="8266" width="0.7109375" style="100" customWidth="1"/>
    <col min="8267" max="8267" width="12.7109375" style="100" customWidth="1"/>
    <col min="8268" max="8268" width="0.7109375" style="100" customWidth="1"/>
    <col min="8269" max="8269" width="14.42578125" style="100" customWidth="1"/>
    <col min="8270" max="8270" width="1" style="100" customWidth="1"/>
    <col min="8271" max="8271" width="17.7109375" style="100" customWidth="1"/>
    <col min="8272" max="8272" width="1" style="100" customWidth="1"/>
    <col min="8273" max="8273" width="12.7109375" style="100" customWidth="1"/>
    <col min="8274" max="8274" width="0.7109375" style="100" customWidth="1"/>
    <col min="8275" max="8275" width="10.7109375" style="100" customWidth="1"/>
    <col min="8276" max="8276" width="0.7109375" style="100" customWidth="1"/>
    <col min="8277" max="8277" width="12.42578125" style="100" customWidth="1"/>
    <col min="8278" max="8278" width="49.140625" style="100" customWidth="1"/>
    <col min="8279" max="8312" width="9.140625" style="100"/>
    <col min="8313" max="8313" width="11.42578125" style="100" bestFit="1" customWidth="1"/>
    <col min="8314" max="8513" width="9.140625" style="100"/>
    <col min="8514" max="8515" width="1.7109375" style="100" customWidth="1"/>
    <col min="8516" max="8516" width="35.7109375" style="100" customWidth="1"/>
    <col min="8517" max="8517" width="6.28515625" style="100" customWidth="1"/>
    <col min="8518" max="8518" width="0.7109375" style="100" customWidth="1"/>
    <col min="8519" max="8519" width="12.7109375" style="100" customWidth="1"/>
    <col min="8520" max="8520" width="0.7109375" style="100" customWidth="1"/>
    <col min="8521" max="8521" width="16.42578125" style="100" customWidth="1"/>
    <col min="8522" max="8522" width="0.7109375" style="100" customWidth="1"/>
    <col min="8523" max="8523" width="12.7109375" style="100" customWidth="1"/>
    <col min="8524" max="8524" width="0.7109375" style="100" customWidth="1"/>
    <col min="8525" max="8525" width="14.42578125" style="100" customWidth="1"/>
    <col min="8526" max="8526" width="1" style="100" customWidth="1"/>
    <col min="8527" max="8527" width="17.7109375" style="100" customWidth="1"/>
    <col min="8528" max="8528" width="1" style="100" customWidth="1"/>
    <col min="8529" max="8529" width="12.7109375" style="100" customWidth="1"/>
    <col min="8530" max="8530" width="0.7109375" style="100" customWidth="1"/>
    <col min="8531" max="8531" width="10.7109375" style="100" customWidth="1"/>
    <col min="8532" max="8532" width="0.7109375" style="100" customWidth="1"/>
    <col min="8533" max="8533" width="12.42578125" style="100" customWidth="1"/>
    <col min="8534" max="8534" width="49.140625" style="100" customWidth="1"/>
    <col min="8535" max="8568" width="9.140625" style="100"/>
    <col min="8569" max="8569" width="11.42578125" style="100" bestFit="1" customWidth="1"/>
    <col min="8570" max="8769" width="9.140625" style="100"/>
    <col min="8770" max="8771" width="1.7109375" style="100" customWidth="1"/>
    <col min="8772" max="8772" width="35.7109375" style="100" customWidth="1"/>
    <col min="8773" max="8773" width="6.28515625" style="100" customWidth="1"/>
    <col min="8774" max="8774" width="0.7109375" style="100" customWidth="1"/>
    <col min="8775" max="8775" width="12.7109375" style="100" customWidth="1"/>
    <col min="8776" max="8776" width="0.7109375" style="100" customWidth="1"/>
    <col min="8777" max="8777" width="16.42578125" style="100" customWidth="1"/>
    <col min="8778" max="8778" width="0.7109375" style="100" customWidth="1"/>
    <col min="8779" max="8779" width="12.7109375" style="100" customWidth="1"/>
    <col min="8780" max="8780" width="0.7109375" style="100" customWidth="1"/>
    <col min="8781" max="8781" width="14.42578125" style="100" customWidth="1"/>
    <col min="8782" max="8782" width="1" style="100" customWidth="1"/>
    <col min="8783" max="8783" width="17.7109375" style="100" customWidth="1"/>
    <col min="8784" max="8784" width="1" style="100" customWidth="1"/>
    <col min="8785" max="8785" width="12.7109375" style="100" customWidth="1"/>
    <col min="8786" max="8786" width="0.7109375" style="100" customWidth="1"/>
    <col min="8787" max="8787" width="10.7109375" style="100" customWidth="1"/>
    <col min="8788" max="8788" width="0.7109375" style="100" customWidth="1"/>
    <col min="8789" max="8789" width="12.42578125" style="100" customWidth="1"/>
    <col min="8790" max="8790" width="49.140625" style="100" customWidth="1"/>
    <col min="8791" max="8824" width="9.140625" style="100"/>
    <col min="8825" max="8825" width="11.42578125" style="100" bestFit="1" customWidth="1"/>
    <col min="8826" max="9025" width="9.140625" style="100"/>
    <col min="9026" max="9027" width="1.7109375" style="100" customWidth="1"/>
    <col min="9028" max="9028" width="35.7109375" style="100" customWidth="1"/>
    <col min="9029" max="9029" width="6.28515625" style="100" customWidth="1"/>
    <col min="9030" max="9030" width="0.7109375" style="100" customWidth="1"/>
    <col min="9031" max="9031" width="12.7109375" style="100" customWidth="1"/>
    <col min="9032" max="9032" width="0.7109375" style="100" customWidth="1"/>
    <col min="9033" max="9033" width="16.42578125" style="100" customWidth="1"/>
    <col min="9034" max="9034" width="0.7109375" style="100" customWidth="1"/>
    <col min="9035" max="9035" width="12.7109375" style="100" customWidth="1"/>
    <col min="9036" max="9036" width="0.7109375" style="100" customWidth="1"/>
    <col min="9037" max="9037" width="14.42578125" style="100" customWidth="1"/>
    <col min="9038" max="9038" width="1" style="100" customWidth="1"/>
    <col min="9039" max="9039" width="17.7109375" style="100" customWidth="1"/>
    <col min="9040" max="9040" width="1" style="100" customWidth="1"/>
    <col min="9041" max="9041" width="12.7109375" style="100" customWidth="1"/>
    <col min="9042" max="9042" width="0.7109375" style="100" customWidth="1"/>
    <col min="9043" max="9043" width="10.7109375" style="100" customWidth="1"/>
    <col min="9044" max="9044" width="0.7109375" style="100" customWidth="1"/>
    <col min="9045" max="9045" width="12.42578125" style="100" customWidth="1"/>
    <col min="9046" max="9046" width="49.140625" style="100" customWidth="1"/>
    <col min="9047" max="9080" width="9.140625" style="100"/>
    <col min="9081" max="9081" width="11.42578125" style="100" bestFit="1" customWidth="1"/>
    <col min="9082" max="9281" width="9.140625" style="100"/>
    <col min="9282" max="9283" width="1.7109375" style="100" customWidth="1"/>
    <col min="9284" max="9284" width="35.7109375" style="100" customWidth="1"/>
    <col min="9285" max="9285" width="6.28515625" style="100" customWidth="1"/>
    <col min="9286" max="9286" width="0.7109375" style="100" customWidth="1"/>
    <col min="9287" max="9287" width="12.7109375" style="100" customWidth="1"/>
    <col min="9288" max="9288" width="0.7109375" style="100" customWidth="1"/>
    <col min="9289" max="9289" width="16.42578125" style="100" customWidth="1"/>
    <col min="9290" max="9290" width="0.7109375" style="100" customWidth="1"/>
    <col min="9291" max="9291" width="12.7109375" style="100" customWidth="1"/>
    <col min="9292" max="9292" width="0.7109375" style="100" customWidth="1"/>
    <col min="9293" max="9293" width="14.42578125" style="100" customWidth="1"/>
    <col min="9294" max="9294" width="1" style="100" customWidth="1"/>
    <col min="9295" max="9295" width="17.7109375" style="100" customWidth="1"/>
    <col min="9296" max="9296" width="1" style="100" customWidth="1"/>
    <col min="9297" max="9297" width="12.7109375" style="100" customWidth="1"/>
    <col min="9298" max="9298" width="0.7109375" style="100" customWidth="1"/>
    <col min="9299" max="9299" width="10.7109375" style="100" customWidth="1"/>
    <col min="9300" max="9300" width="0.7109375" style="100" customWidth="1"/>
    <col min="9301" max="9301" width="12.42578125" style="100" customWidth="1"/>
    <col min="9302" max="9302" width="49.140625" style="100" customWidth="1"/>
    <col min="9303" max="9336" width="9.140625" style="100"/>
    <col min="9337" max="9337" width="11.42578125" style="100" bestFit="1" customWidth="1"/>
    <col min="9338" max="9537" width="9.140625" style="100"/>
    <col min="9538" max="9539" width="1.7109375" style="100" customWidth="1"/>
    <col min="9540" max="9540" width="35.7109375" style="100" customWidth="1"/>
    <col min="9541" max="9541" width="6.28515625" style="100" customWidth="1"/>
    <col min="9542" max="9542" width="0.7109375" style="100" customWidth="1"/>
    <col min="9543" max="9543" width="12.7109375" style="100" customWidth="1"/>
    <col min="9544" max="9544" width="0.7109375" style="100" customWidth="1"/>
    <col min="9545" max="9545" width="16.42578125" style="100" customWidth="1"/>
    <col min="9546" max="9546" width="0.7109375" style="100" customWidth="1"/>
    <col min="9547" max="9547" width="12.7109375" style="100" customWidth="1"/>
    <col min="9548" max="9548" width="0.7109375" style="100" customWidth="1"/>
    <col min="9549" max="9549" width="14.42578125" style="100" customWidth="1"/>
    <col min="9550" max="9550" width="1" style="100" customWidth="1"/>
    <col min="9551" max="9551" width="17.7109375" style="100" customWidth="1"/>
    <col min="9552" max="9552" width="1" style="100" customWidth="1"/>
    <col min="9553" max="9553" width="12.7109375" style="100" customWidth="1"/>
    <col min="9554" max="9554" width="0.7109375" style="100" customWidth="1"/>
    <col min="9555" max="9555" width="10.7109375" style="100" customWidth="1"/>
    <col min="9556" max="9556" width="0.7109375" style="100" customWidth="1"/>
    <col min="9557" max="9557" width="12.42578125" style="100" customWidth="1"/>
    <col min="9558" max="9558" width="49.140625" style="100" customWidth="1"/>
    <col min="9559" max="9592" width="9.140625" style="100"/>
    <col min="9593" max="9593" width="11.42578125" style="100" bestFit="1" customWidth="1"/>
    <col min="9594" max="9793" width="9.140625" style="100"/>
    <col min="9794" max="9795" width="1.7109375" style="100" customWidth="1"/>
    <col min="9796" max="9796" width="35.7109375" style="100" customWidth="1"/>
    <col min="9797" max="9797" width="6.28515625" style="100" customWidth="1"/>
    <col min="9798" max="9798" width="0.7109375" style="100" customWidth="1"/>
    <col min="9799" max="9799" width="12.7109375" style="100" customWidth="1"/>
    <col min="9800" max="9800" width="0.7109375" style="100" customWidth="1"/>
    <col min="9801" max="9801" width="16.42578125" style="100" customWidth="1"/>
    <col min="9802" max="9802" width="0.7109375" style="100" customWidth="1"/>
    <col min="9803" max="9803" width="12.7109375" style="100" customWidth="1"/>
    <col min="9804" max="9804" width="0.7109375" style="100" customWidth="1"/>
    <col min="9805" max="9805" width="14.42578125" style="100" customWidth="1"/>
    <col min="9806" max="9806" width="1" style="100" customWidth="1"/>
    <col min="9807" max="9807" width="17.7109375" style="100" customWidth="1"/>
    <col min="9808" max="9808" width="1" style="100" customWidth="1"/>
    <col min="9809" max="9809" width="12.7109375" style="100" customWidth="1"/>
    <col min="9810" max="9810" width="0.7109375" style="100" customWidth="1"/>
    <col min="9811" max="9811" width="10.7109375" style="100" customWidth="1"/>
    <col min="9812" max="9812" width="0.7109375" style="100" customWidth="1"/>
    <col min="9813" max="9813" width="12.42578125" style="100" customWidth="1"/>
    <col min="9814" max="9814" width="49.140625" style="100" customWidth="1"/>
    <col min="9815" max="9848" width="9.140625" style="100"/>
    <col min="9849" max="9849" width="11.42578125" style="100" bestFit="1" customWidth="1"/>
    <col min="9850" max="10049" width="9.140625" style="100"/>
    <col min="10050" max="10051" width="1.7109375" style="100" customWidth="1"/>
    <col min="10052" max="10052" width="35.7109375" style="100" customWidth="1"/>
    <col min="10053" max="10053" width="6.28515625" style="100" customWidth="1"/>
    <col min="10054" max="10054" width="0.7109375" style="100" customWidth="1"/>
    <col min="10055" max="10055" width="12.7109375" style="100" customWidth="1"/>
    <col min="10056" max="10056" width="0.7109375" style="100" customWidth="1"/>
    <col min="10057" max="10057" width="16.42578125" style="100" customWidth="1"/>
    <col min="10058" max="10058" width="0.7109375" style="100" customWidth="1"/>
    <col min="10059" max="10059" width="12.7109375" style="100" customWidth="1"/>
    <col min="10060" max="10060" width="0.7109375" style="100" customWidth="1"/>
    <col min="10061" max="10061" width="14.42578125" style="100" customWidth="1"/>
    <col min="10062" max="10062" width="1" style="100" customWidth="1"/>
    <col min="10063" max="10063" width="17.7109375" style="100" customWidth="1"/>
    <col min="10064" max="10064" width="1" style="100" customWidth="1"/>
    <col min="10065" max="10065" width="12.7109375" style="100" customWidth="1"/>
    <col min="10066" max="10066" width="0.7109375" style="100" customWidth="1"/>
    <col min="10067" max="10067" width="10.7109375" style="100" customWidth="1"/>
    <col min="10068" max="10068" width="0.7109375" style="100" customWidth="1"/>
    <col min="10069" max="10069" width="12.42578125" style="100" customWidth="1"/>
    <col min="10070" max="10070" width="49.140625" style="100" customWidth="1"/>
    <col min="10071" max="10104" width="9.140625" style="100"/>
    <col min="10105" max="10105" width="11.42578125" style="100" bestFit="1" customWidth="1"/>
    <col min="10106" max="10305" width="9.140625" style="100"/>
    <col min="10306" max="10307" width="1.7109375" style="100" customWidth="1"/>
    <col min="10308" max="10308" width="35.7109375" style="100" customWidth="1"/>
    <col min="10309" max="10309" width="6.28515625" style="100" customWidth="1"/>
    <col min="10310" max="10310" width="0.7109375" style="100" customWidth="1"/>
    <col min="10311" max="10311" width="12.7109375" style="100" customWidth="1"/>
    <col min="10312" max="10312" width="0.7109375" style="100" customWidth="1"/>
    <col min="10313" max="10313" width="16.42578125" style="100" customWidth="1"/>
    <col min="10314" max="10314" width="0.7109375" style="100" customWidth="1"/>
    <col min="10315" max="10315" width="12.7109375" style="100" customWidth="1"/>
    <col min="10316" max="10316" width="0.7109375" style="100" customWidth="1"/>
    <col min="10317" max="10317" width="14.42578125" style="100" customWidth="1"/>
    <col min="10318" max="10318" width="1" style="100" customWidth="1"/>
    <col min="10319" max="10319" width="17.7109375" style="100" customWidth="1"/>
    <col min="10320" max="10320" width="1" style="100" customWidth="1"/>
    <col min="10321" max="10321" width="12.7109375" style="100" customWidth="1"/>
    <col min="10322" max="10322" width="0.7109375" style="100" customWidth="1"/>
    <col min="10323" max="10323" width="10.7109375" style="100" customWidth="1"/>
    <col min="10324" max="10324" width="0.7109375" style="100" customWidth="1"/>
    <col min="10325" max="10325" width="12.42578125" style="100" customWidth="1"/>
    <col min="10326" max="10326" width="49.140625" style="100" customWidth="1"/>
    <col min="10327" max="10360" width="9.140625" style="100"/>
    <col min="10361" max="10361" width="11.42578125" style="100" bestFit="1" customWidth="1"/>
    <col min="10362" max="10561" width="9.140625" style="100"/>
    <col min="10562" max="10563" width="1.7109375" style="100" customWidth="1"/>
    <col min="10564" max="10564" width="35.7109375" style="100" customWidth="1"/>
    <col min="10565" max="10565" width="6.28515625" style="100" customWidth="1"/>
    <col min="10566" max="10566" width="0.7109375" style="100" customWidth="1"/>
    <col min="10567" max="10567" width="12.7109375" style="100" customWidth="1"/>
    <col min="10568" max="10568" width="0.7109375" style="100" customWidth="1"/>
    <col min="10569" max="10569" width="16.42578125" style="100" customWidth="1"/>
    <col min="10570" max="10570" width="0.7109375" style="100" customWidth="1"/>
    <col min="10571" max="10571" width="12.7109375" style="100" customWidth="1"/>
    <col min="10572" max="10572" width="0.7109375" style="100" customWidth="1"/>
    <col min="10573" max="10573" width="14.42578125" style="100" customWidth="1"/>
    <col min="10574" max="10574" width="1" style="100" customWidth="1"/>
    <col min="10575" max="10575" width="17.7109375" style="100" customWidth="1"/>
    <col min="10576" max="10576" width="1" style="100" customWidth="1"/>
    <col min="10577" max="10577" width="12.7109375" style="100" customWidth="1"/>
    <col min="10578" max="10578" width="0.7109375" style="100" customWidth="1"/>
    <col min="10579" max="10579" width="10.7109375" style="100" customWidth="1"/>
    <col min="10580" max="10580" width="0.7109375" style="100" customWidth="1"/>
    <col min="10581" max="10581" width="12.42578125" style="100" customWidth="1"/>
    <col min="10582" max="10582" width="49.140625" style="100" customWidth="1"/>
    <col min="10583" max="10616" width="9.140625" style="100"/>
    <col min="10617" max="10617" width="11.42578125" style="100" bestFit="1" customWidth="1"/>
    <col min="10618" max="10817" width="9.140625" style="100"/>
    <col min="10818" max="10819" width="1.7109375" style="100" customWidth="1"/>
    <col min="10820" max="10820" width="35.7109375" style="100" customWidth="1"/>
    <col min="10821" max="10821" width="6.28515625" style="100" customWidth="1"/>
    <col min="10822" max="10822" width="0.7109375" style="100" customWidth="1"/>
    <col min="10823" max="10823" width="12.7109375" style="100" customWidth="1"/>
    <col min="10824" max="10824" width="0.7109375" style="100" customWidth="1"/>
    <col min="10825" max="10825" width="16.42578125" style="100" customWidth="1"/>
    <col min="10826" max="10826" width="0.7109375" style="100" customWidth="1"/>
    <col min="10827" max="10827" width="12.7109375" style="100" customWidth="1"/>
    <col min="10828" max="10828" width="0.7109375" style="100" customWidth="1"/>
    <col min="10829" max="10829" width="14.42578125" style="100" customWidth="1"/>
    <col min="10830" max="10830" width="1" style="100" customWidth="1"/>
    <col min="10831" max="10831" width="17.7109375" style="100" customWidth="1"/>
    <col min="10832" max="10832" width="1" style="100" customWidth="1"/>
    <col min="10833" max="10833" width="12.7109375" style="100" customWidth="1"/>
    <col min="10834" max="10834" width="0.7109375" style="100" customWidth="1"/>
    <col min="10835" max="10835" width="10.7109375" style="100" customWidth="1"/>
    <col min="10836" max="10836" width="0.7109375" style="100" customWidth="1"/>
    <col min="10837" max="10837" width="12.42578125" style="100" customWidth="1"/>
    <col min="10838" max="10838" width="49.140625" style="100" customWidth="1"/>
    <col min="10839" max="10872" width="9.140625" style="100"/>
    <col min="10873" max="10873" width="11.42578125" style="100" bestFit="1" customWidth="1"/>
    <col min="10874" max="11073" width="9.140625" style="100"/>
    <col min="11074" max="11075" width="1.7109375" style="100" customWidth="1"/>
    <col min="11076" max="11076" width="35.7109375" style="100" customWidth="1"/>
    <col min="11077" max="11077" width="6.28515625" style="100" customWidth="1"/>
    <col min="11078" max="11078" width="0.7109375" style="100" customWidth="1"/>
    <col min="11079" max="11079" width="12.7109375" style="100" customWidth="1"/>
    <col min="11080" max="11080" width="0.7109375" style="100" customWidth="1"/>
    <col min="11081" max="11081" width="16.42578125" style="100" customWidth="1"/>
    <col min="11082" max="11082" width="0.7109375" style="100" customWidth="1"/>
    <col min="11083" max="11083" width="12.7109375" style="100" customWidth="1"/>
    <col min="11084" max="11084" width="0.7109375" style="100" customWidth="1"/>
    <col min="11085" max="11085" width="14.42578125" style="100" customWidth="1"/>
    <col min="11086" max="11086" width="1" style="100" customWidth="1"/>
    <col min="11087" max="11087" width="17.7109375" style="100" customWidth="1"/>
    <col min="11088" max="11088" width="1" style="100" customWidth="1"/>
    <col min="11089" max="11089" width="12.7109375" style="100" customWidth="1"/>
    <col min="11090" max="11090" width="0.7109375" style="100" customWidth="1"/>
    <col min="11091" max="11091" width="10.7109375" style="100" customWidth="1"/>
    <col min="11092" max="11092" width="0.7109375" style="100" customWidth="1"/>
    <col min="11093" max="11093" width="12.42578125" style="100" customWidth="1"/>
    <col min="11094" max="11094" width="49.140625" style="100" customWidth="1"/>
    <col min="11095" max="11128" width="9.140625" style="100"/>
    <col min="11129" max="11129" width="11.42578125" style="100" bestFit="1" customWidth="1"/>
    <col min="11130" max="11329" width="9.140625" style="100"/>
    <col min="11330" max="11331" width="1.7109375" style="100" customWidth="1"/>
    <col min="11332" max="11332" width="35.7109375" style="100" customWidth="1"/>
    <col min="11333" max="11333" width="6.28515625" style="100" customWidth="1"/>
    <col min="11334" max="11334" width="0.7109375" style="100" customWidth="1"/>
    <col min="11335" max="11335" width="12.7109375" style="100" customWidth="1"/>
    <col min="11336" max="11336" width="0.7109375" style="100" customWidth="1"/>
    <col min="11337" max="11337" width="16.42578125" style="100" customWidth="1"/>
    <col min="11338" max="11338" width="0.7109375" style="100" customWidth="1"/>
    <col min="11339" max="11339" width="12.7109375" style="100" customWidth="1"/>
    <col min="11340" max="11340" width="0.7109375" style="100" customWidth="1"/>
    <col min="11341" max="11341" width="14.42578125" style="100" customWidth="1"/>
    <col min="11342" max="11342" width="1" style="100" customWidth="1"/>
    <col min="11343" max="11343" width="17.7109375" style="100" customWidth="1"/>
    <col min="11344" max="11344" width="1" style="100" customWidth="1"/>
    <col min="11345" max="11345" width="12.7109375" style="100" customWidth="1"/>
    <col min="11346" max="11346" width="0.7109375" style="100" customWidth="1"/>
    <col min="11347" max="11347" width="10.7109375" style="100" customWidth="1"/>
    <col min="11348" max="11348" width="0.7109375" style="100" customWidth="1"/>
    <col min="11349" max="11349" width="12.42578125" style="100" customWidth="1"/>
    <col min="11350" max="11350" width="49.140625" style="100" customWidth="1"/>
    <col min="11351" max="11384" width="9.140625" style="100"/>
    <col min="11385" max="11385" width="11.42578125" style="100" bestFit="1" customWidth="1"/>
    <col min="11386" max="11585" width="9.140625" style="100"/>
    <col min="11586" max="11587" width="1.7109375" style="100" customWidth="1"/>
    <col min="11588" max="11588" width="35.7109375" style="100" customWidth="1"/>
    <col min="11589" max="11589" width="6.28515625" style="100" customWidth="1"/>
    <col min="11590" max="11590" width="0.7109375" style="100" customWidth="1"/>
    <col min="11591" max="11591" width="12.7109375" style="100" customWidth="1"/>
    <col min="11592" max="11592" width="0.7109375" style="100" customWidth="1"/>
    <col min="11593" max="11593" width="16.42578125" style="100" customWidth="1"/>
    <col min="11594" max="11594" width="0.7109375" style="100" customWidth="1"/>
    <col min="11595" max="11595" width="12.7109375" style="100" customWidth="1"/>
    <col min="11596" max="11596" width="0.7109375" style="100" customWidth="1"/>
    <col min="11597" max="11597" width="14.42578125" style="100" customWidth="1"/>
    <col min="11598" max="11598" width="1" style="100" customWidth="1"/>
    <col min="11599" max="11599" width="17.7109375" style="100" customWidth="1"/>
    <col min="11600" max="11600" width="1" style="100" customWidth="1"/>
    <col min="11601" max="11601" width="12.7109375" style="100" customWidth="1"/>
    <col min="11602" max="11602" width="0.7109375" style="100" customWidth="1"/>
    <col min="11603" max="11603" width="10.7109375" style="100" customWidth="1"/>
    <col min="11604" max="11604" width="0.7109375" style="100" customWidth="1"/>
    <col min="11605" max="11605" width="12.42578125" style="100" customWidth="1"/>
    <col min="11606" max="11606" width="49.140625" style="100" customWidth="1"/>
    <col min="11607" max="11640" width="9.140625" style="100"/>
    <col min="11641" max="11641" width="11.42578125" style="100" bestFit="1" customWidth="1"/>
    <col min="11642" max="11841" width="9.140625" style="100"/>
    <col min="11842" max="11843" width="1.7109375" style="100" customWidth="1"/>
    <col min="11844" max="11844" width="35.7109375" style="100" customWidth="1"/>
    <col min="11845" max="11845" width="6.28515625" style="100" customWidth="1"/>
    <col min="11846" max="11846" width="0.7109375" style="100" customWidth="1"/>
    <col min="11847" max="11847" width="12.7109375" style="100" customWidth="1"/>
    <col min="11848" max="11848" width="0.7109375" style="100" customWidth="1"/>
    <col min="11849" max="11849" width="16.42578125" style="100" customWidth="1"/>
    <col min="11850" max="11850" width="0.7109375" style="100" customWidth="1"/>
    <col min="11851" max="11851" width="12.7109375" style="100" customWidth="1"/>
    <col min="11852" max="11852" width="0.7109375" style="100" customWidth="1"/>
    <col min="11853" max="11853" width="14.42578125" style="100" customWidth="1"/>
    <col min="11854" max="11854" width="1" style="100" customWidth="1"/>
    <col min="11855" max="11855" width="17.7109375" style="100" customWidth="1"/>
    <col min="11856" max="11856" width="1" style="100" customWidth="1"/>
    <col min="11857" max="11857" width="12.7109375" style="100" customWidth="1"/>
    <col min="11858" max="11858" width="0.7109375" style="100" customWidth="1"/>
    <col min="11859" max="11859" width="10.7109375" style="100" customWidth="1"/>
    <col min="11860" max="11860" width="0.7109375" style="100" customWidth="1"/>
    <col min="11861" max="11861" width="12.42578125" style="100" customWidth="1"/>
    <col min="11862" max="11862" width="49.140625" style="100" customWidth="1"/>
    <col min="11863" max="11896" width="9.140625" style="100"/>
    <col min="11897" max="11897" width="11.42578125" style="100" bestFit="1" customWidth="1"/>
    <col min="11898" max="12097" width="9.140625" style="100"/>
    <col min="12098" max="12099" width="1.7109375" style="100" customWidth="1"/>
    <col min="12100" max="12100" width="35.7109375" style="100" customWidth="1"/>
    <col min="12101" max="12101" width="6.28515625" style="100" customWidth="1"/>
    <col min="12102" max="12102" width="0.7109375" style="100" customWidth="1"/>
    <col min="12103" max="12103" width="12.7109375" style="100" customWidth="1"/>
    <col min="12104" max="12104" width="0.7109375" style="100" customWidth="1"/>
    <col min="12105" max="12105" width="16.42578125" style="100" customWidth="1"/>
    <col min="12106" max="12106" width="0.7109375" style="100" customWidth="1"/>
    <col min="12107" max="12107" width="12.7109375" style="100" customWidth="1"/>
    <col min="12108" max="12108" width="0.7109375" style="100" customWidth="1"/>
    <col min="12109" max="12109" width="14.42578125" style="100" customWidth="1"/>
    <col min="12110" max="12110" width="1" style="100" customWidth="1"/>
    <col min="12111" max="12111" width="17.7109375" style="100" customWidth="1"/>
    <col min="12112" max="12112" width="1" style="100" customWidth="1"/>
    <col min="12113" max="12113" width="12.7109375" style="100" customWidth="1"/>
    <col min="12114" max="12114" width="0.7109375" style="100" customWidth="1"/>
    <col min="12115" max="12115" width="10.7109375" style="100" customWidth="1"/>
    <col min="12116" max="12116" width="0.7109375" style="100" customWidth="1"/>
    <col min="12117" max="12117" width="12.42578125" style="100" customWidth="1"/>
    <col min="12118" max="12118" width="49.140625" style="100" customWidth="1"/>
    <col min="12119" max="12152" width="9.140625" style="100"/>
    <col min="12153" max="12153" width="11.42578125" style="100" bestFit="1" customWidth="1"/>
    <col min="12154" max="12353" width="9.140625" style="100"/>
    <col min="12354" max="12355" width="1.7109375" style="100" customWidth="1"/>
    <col min="12356" max="12356" width="35.7109375" style="100" customWidth="1"/>
    <col min="12357" max="12357" width="6.28515625" style="100" customWidth="1"/>
    <col min="12358" max="12358" width="0.7109375" style="100" customWidth="1"/>
    <col min="12359" max="12359" width="12.7109375" style="100" customWidth="1"/>
    <col min="12360" max="12360" width="0.7109375" style="100" customWidth="1"/>
    <col min="12361" max="12361" width="16.42578125" style="100" customWidth="1"/>
    <col min="12362" max="12362" width="0.7109375" style="100" customWidth="1"/>
    <col min="12363" max="12363" width="12.7109375" style="100" customWidth="1"/>
    <col min="12364" max="12364" width="0.7109375" style="100" customWidth="1"/>
    <col min="12365" max="12365" width="14.42578125" style="100" customWidth="1"/>
    <col min="12366" max="12366" width="1" style="100" customWidth="1"/>
    <col min="12367" max="12367" width="17.7109375" style="100" customWidth="1"/>
    <col min="12368" max="12368" width="1" style="100" customWidth="1"/>
    <col min="12369" max="12369" width="12.7109375" style="100" customWidth="1"/>
    <col min="12370" max="12370" width="0.7109375" style="100" customWidth="1"/>
    <col min="12371" max="12371" width="10.7109375" style="100" customWidth="1"/>
    <col min="12372" max="12372" width="0.7109375" style="100" customWidth="1"/>
    <col min="12373" max="12373" width="12.42578125" style="100" customWidth="1"/>
    <col min="12374" max="12374" width="49.140625" style="100" customWidth="1"/>
    <col min="12375" max="12408" width="9.140625" style="100"/>
    <col min="12409" max="12409" width="11.42578125" style="100" bestFit="1" customWidth="1"/>
    <col min="12410" max="12609" width="9.140625" style="100"/>
    <col min="12610" max="12611" width="1.7109375" style="100" customWidth="1"/>
    <col min="12612" max="12612" width="35.7109375" style="100" customWidth="1"/>
    <col min="12613" max="12613" width="6.28515625" style="100" customWidth="1"/>
    <col min="12614" max="12614" width="0.7109375" style="100" customWidth="1"/>
    <col min="12615" max="12615" width="12.7109375" style="100" customWidth="1"/>
    <col min="12616" max="12616" width="0.7109375" style="100" customWidth="1"/>
    <col min="12617" max="12617" width="16.42578125" style="100" customWidth="1"/>
    <col min="12618" max="12618" width="0.7109375" style="100" customWidth="1"/>
    <col min="12619" max="12619" width="12.7109375" style="100" customWidth="1"/>
    <col min="12620" max="12620" width="0.7109375" style="100" customWidth="1"/>
    <col min="12621" max="12621" width="14.42578125" style="100" customWidth="1"/>
    <col min="12622" max="12622" width="1" style="100" customWidth="1"/>
    <col min="12623" max="12623" width="17.7109375" style="100" customWidth="1"/>
    <col min="12624" max="12624" width="1" style="100" customWidth="1"/>
    <col min="12625" max="12625" width="12.7109375" style="100" customWidth="1"/>
    <col min="12626" max="12626" width="0.7109375" style="100" customWidth="1"/>
    <col min="12627" max="12627" width="10.7109375" style="100" customWidth="1"/>
    <col min="12628" max="12628" width="0.7109375" style="100" customWidth="1"/>
    <col min="12629" max="12629" width="12.42578125" style="100" customWidth="1"/>
    <col min="12630" max="12630" width="49.140625" style="100" customWidth="1"/>
    <col min="12631" max="12664" width="9.140625" style="100"/>
    <col min="12665" max="12665" width="11.42578125" style="100" bestFit="1" customWidth="1"/>
    <col min="12666" max="12865" width="9.140625" style="100"/>
    <col min="12866" max="12867" width="1.7109375" style="100" customWidth="1"/>
    <col min="12868" max="12868" width="35.7109375" style="100" customWidth="1"/>
    <col min="12869" max="12869" width="6.28515625" style="100" customWidth="1"/>
    <col min="12870" max="12870" width="0.7109375" style="100" customWidth="1"/>
    <col min="12871" max="12871" width="12.7109375" style="100" customWidth="1"/>
    <col min="12872" max="12872" width="0.7109375" style="100" customWidth="1"/>
    <col min="12873" max="12873" width="16.42578125" style="100" customWidth="1"/>
    <col min="12874" max="12874" width="0.7109375" style="100" customWidth="1"/>
    <col min="12875" max="12875" width="12.7109375" style="100" customWidth="1"/>
    <col min="12876" max="12876" width="0.7109375" style="100" customWidth="1"/>
    <col min="12877" max="12877" width="14.42578125" style="100" customWidth="1"/>
    <col min="12878" max="12878" width="1" style="100" customWidth="1"/>
    <col min="12879" max="12879" width="17.7109375" style="100" customWidth="1"/>
    <col min="12880" max="12880" width="1" style="100" customWidth="1"/>
    <col min="12881" max="12881" width="12.7109375" style="100" customWidth="1"/>
    <col min="12882" max="12882" width="0.7109375" style="100" customWidth="1"/>
    <col min="12883" max="12883" width="10.7109375" style="100" customWidth="1"/>
    <col min="12884" max="12884" width="0.7109375" style="100" customWidth="1"/>
    <col min="12885" max="12885" width="12.42578125" style="100" customWidth="1"/>
    <col min="12886" max="12886" width="49.140625" style="100" customWidth="1"/>
    <col min="12887" max="12920" width="9.140625" style="100"/>
    <col min="12921" max="12921" width="11.42578125" style="100" bestFit="1" customWidth="1"/>
    <col min="12922" max="13121" width="9.140625" style="100"/>
    <col min="13122" max="13123" width="1.7109375" style="100" customWidth="1"/>
    <col min="13124" max="13124" width="35.7109375" style="100" customWidth="1"/>
    <col min="13125" max="13125" width="6.28515625" style="100" customWidth="1"/>
    <col min="13126" max="13126" width="0.7109375" style="100" customWidth="1"/>
    <col min="13127" max="13127" width="12.7109375" style="100" customWidth="1"/>
    <col min="13128" max="13128" width="0.7109375" style="100" customWidth="1"/>
    <col min="13129" max="13129" width="16.42578125" style="100" customWidth="1"/>
    <col min="13130" max="13130" width="0.7109375" style="100" customWidth="1"/>
    <col min="13131" max="13131" width="12.7109375" style="100" customWidth="1"/>
    <col min="13132" max="13132" width="0.7109375" style="100" customWidth="1"/>
    <col min="13133" max="13133" width="14.42578125" style="100" customWidth="1"/>
    <col min="13134" max="13134" width="1" style="100" customWidth="1"/>
    <col min="13135" max="13135" width="17.7109375" style="100" customWidth="1"/>
    <col min="13136" max="13136" width="1" style="100" customWidth="1"/>
    <col min="13137" max="13137" width="12.7109375" style="100" customWidth="1"/>
    <col min="13138" max="13138" width="0.7109375" style="100" customWidth="1"/>
    <col min="13139" max="13139" width="10.7109375" style="100" customWidth="1"/>
    <col min="13140" max="13140" width="0.7109375" style="100" customWidth="1"/>
    <col min="13141" max="13141" width="12.42578125" style="100" customWidth="1"/>
    <col min="13142" max="13142" width="49.140625" style="100" customWidth="1"/>
    <col min="13143" max="13176" width="9.140625" style="100"/>
    <col min="13177" max="13177" width="11.42578125" style="100" bestFit="1" customWidth="1"/>
    <col min="13178" max="13377" width="9.140625" style="100"/>
    <col min="13378" max="13379" width="1.7109375" style="100" customWidth="1"/>
    <col min="13380" max="13380" width="35.7109375" style="100" customWidth="1"/>
    <col min="13381" max="13381" width="6.28515625" style="100" customWidth="1"/>
    <col min="13382" max="13382" width="0.7109375" style="100" customWidth="1"/>
    <col min="13383" max="13383" width="12.7109375" style="100" customWidth="1"/>
    <col min="13384" max="13384" width="0.7109375" style="100" customWidth="1"/>
    <col min="13385" max="13385" width="16.42578125" style="100" customWidth="1"/>
    <col min="13386" max="13386" width="0.7109375" style="100" customWidth="1"/>
    <col min="13387" max="13387" width="12.7109375" style="100" customWidth="1"/>
    <col min="13388" max="13388" width="0.7109375" style="100" customWidth="1"/>
    <col min="13389" max="13389" width="14.42578125" style="100" customWidth="1"/>
    <col min="13390" max="13390" width="1" style="100" customWidth="1"/>
    <col min="13391" max="13391" width="17.7109375" style="100" customWidth="1"/>
    <col min="13392" max="13392" width="1" style="100" customWidth="1"/>
    <col min="13393" max="13393" width="12.7109375" style="100" customWidth="1"/>
    <col min="13394" max="13394" width="0.7109375" style="100" customWidth="1"/>
    <col min="13395" max="13395" width="10.7109375" style="100" customWidth="1"/>
    <col min="13396" max="13396" width="0.7109375" style="100" customWidth="1"/>
    <col min="13397" max="13397" width="12.42578125" style="100" customWidth="1"/>
    <col min="13398" max="13398" width="49.140625" style="100" customWidth="1"/>
    <col min="13399" max="13432" width="9.140625" style="100"/>
    <col min="13433" max="13433" width="11.42578125" style="100" bestFit="1" customWidth="1"/>
    <col min="13434" max="13633" width="9.140625" style="100"/>
    <col min="13634" max="13635" width="1.7109375" style="100" customWidth="1"/>
    <col min="13636" max="13636" width="35.7109375" style="100" customWidth="1"/>
    <col min="13637" max="13637" width="6.28515625" style="100" customWidth="1"/>
    <col min="13638" max="13638" width="0.7109375" style="100" customWidth="1"/>
    <col min="13639" max="13639" width="12.7109375" style="100" customWidth="1"/>
    <col min="13640" max="13640" width="0.7109375" style="100" customWidth="1"/>
    <col min="13641" max="13641" width="16.42578125" style="100" customWidth="1"/>
    <col min="13642" max="13642" width="0.7109375" style="100" customWidth="1"/>
    <col min="13643" max="13643" width="12.7109375" style="100" customWidth="1"/>
    <col min="13644" max="13644" width="0.7109375" style="100" customWidth="1"/>
    <col min="13645" max="13645" width="14.42578125" style="100" customWidth="1"/>
    <col min="13646" max="13646" width="1" style="100" customWidth="1"/>
    <col min="13647" max="13647" width="17.7109375" style="100" customWidth="1"/>
    <col min="13648" max="13648" width="1" style="100" customWidth="1"/>
    <col min="13649" max="13649" width="12.7109375" style="100" customWidth="1"/>
    <col min="13650" max="13650" width="0.7109375" style="100" customWidth="1"/>
    <col min="13651" max="13651" width="10.7109375" style="100" customWidth="1"/>
    <col min="13652" max="13652" width="0.7109375" style="100" customWidth="1"/>
    <col min="13653" max="13653" width="12.42578125" style="100" customWidth="1"/>
    <col min="13654" max="13654" width="49.140625" style="100" customWidth="1"/>
    <col min="13655" max="13688" width="9.140625" style="100"/>
    <col min="13689" max="13689" width="11.42578125" style="100" bestFit="1" customWidth="1"/>
    <col min="13690" max="13889" width="9.140625" style="100"/>
    <col min="13890" max="13891" width="1.7109375" style="100" customWidth="1"/>
    <col min="13892" max="13892" width="35.7109375" style="100" customWidth="1"/>
    <col min="13893" max="13893" width="6.28515625" style="100" customWidth="1"/>
    <col min="13894" max="13894" width="0.7109375" style="100" customWidth="1"/>
    <col min="13895" max="13895" width="12.7109375" style="100" customWidth="1"/>
    <col min="13896" max="13896" width="0.7109375" style="100" customWidth="1"/>
    <col min="13897" max="13897" width="16.42578125" style="100" customWidth="1"/>
    <col min="13898" max="13898" width="0.7109375" style="100" customWidth="1"/>
    <col min="13899" max="13899" width="12.7109375" style="100" customWidth="1"/>
    <col min="13900" max="13900" width="0.7109375" style="100" customWidth="1"/>
    <col min="13901" max="13901" width="14.42578125" style="100" customWidth="1"/>
    <col min="13902" max="13902" width="1" style="100" customWidth="1"/>
    <col min="13903" max="13903" width="17.7109375" style="100" customWidth="1"/>
    <col min="13904" max="13904" width="1" style="100" customWidth="1"/>
    <col min="13905" max="13905" width="12.7109375" style="100" customWidth="1"/>
    <col min="13906" max="13906" width="0.7109375" style="100" customWidth="1"/>
    <col min="13907" max="13907" width="10.7109375" style="100" customWidth="1"/>
    <col min="13908" max="13908" width="0.7109375" style="100" customWidth="1"/>
    <col min="13909" max="13909" width="12.42578125" style="100" customWidth="1"/>
    <col min="13910" max="13910" width="49.140625" style="100" customWidth="1"/>
    <col min="13911" max="13944" width="9.140625" style="100"/>
    <col min="13945" max="13945" width="11.42578125" style="100" bestFit="1" customWidth="1"/>
    <col min="13946" max="14145" width="9.140625" style="100"/>
    <col min="14146" max="14147" width="1.7109375" style="100" customWidth="1"/>
    <col min="14148" max="14148" width="35.7109375" style="100" customWidth="1"/>
    <col min="14149" max="14149" width="6.28515625" style="100" customWidth="1"/>
    <col min="14150" max="14150" width="0.7109375" style="100" customWidth="1"/>
    <col min="14151" max="14151" width="12.7109375" style="100" customWidth="1"/>
    <col min="14152" max="14152" width="0.7109375" style="100" customWidth="1"/>
    <col min="14153" max="14153" width="16.42578125" style="100" customWidth="1"/>
    <col min="14154" max="14154" width="0.7109375" style="100" customWidth="1"/>
    <col min="14155" max="14155" width="12.7109375" style="100" customWidth="1"/>
    <col min="14156" max="14156" width="0.7109375" style="100" customWidth="1"/>
    <col min="14157" max="14157" width="14.42578125" style="100" customWidth="1"/>
    <col min="14158" max="14158" width="1" style="100" customWidth="1"/>
    <col min="14159" max="14159" width="17.7109375" style="100" customWidth="1"/>
    <col min="14160" max="14160" width="1" style="100" customWidth="1"/>
    <col min="14161" max="14161" width="12.7109375" style="100" customWidth="1"/>
    <col min="14162" max="14162" width="0.7109375" style="100" customWidth="1"/>
    <col min="14163" max="14163" width="10.7109375" style="100" customWidth="1"/>
    <col min="14164" max="14164" width="0.7109375" style="100" customWidth="1"/>
    <col min="14165" max="14165" width="12.42578125" style="100" customWidth="1"/>
    <col min="14166" max="14166" width="49.140625" style="100" customWidth="1"/>
    <col min="14167" max="14200" width="9.140625" style="100"/>
    <col min="14201" max="14201" width="11.42578125" style="100" bestFit="1" customWidth="1"/>
    <col min="14202" max="14401" width="9.140625" style="100"/>
    <col min="14402" max="14403" width="1.7109375" style="100" customWidth="1"/>
    <col min="14404" max="14404" width="35.7109375" style="100" customWidth="1"/>
    <col min="14405" max="14405" width="6.28515625" style="100" customWidth="1"/>
    <col min="14406" max="14406" width="0.7109375" style="100" customWidth="1"/>
    <col min="14407" max="14407" width="12.7109375" style="100" customWidth="1"/>
    <col min="14408" max="14408" width="0.7109375" style="100" customWidth="1"/>
    <col min="14409" max="14409" width="16.42578125" style="100" customWidth="1"/>
    <col min="14410" max="14410" width="0.7109375" style="100" customWidth="1"/>
    <col min="14411" max="14411" width="12.7109375" style="100" customWidth="1"/>
    <col min="14412" max="14412" width="0.7109375" style="100" customWidth="1"/>
    <col min="14413" max="14413" width="14.42578125" style="100" customWidth="1"/>
    <col min="14414" max="14414" width="1" style="100" customWidth="1"/>
    <col min="14415" max="14415" width="17.7109375" style="100" customWidth="1"/>
    <col min="14416" max="14416" width="1" style="100" customWidth="1"/>
    <col min="14417" max="14417" width="12.7109375" style="100" customWidth="1"/>
    <col min="14418" max="14418" width="0.7109375" style="100" customWidth="1"/>
    <col min="14419" max="14419" width="10.7109375" style="100" customWidth="1"/>
    <col min="14420" max="14420" width="0.7109375" style="100" customWidth="1"/>
    <col min="14421" max="14421" width="12.42578125" style="100" customWidth="1"/>
    <col min="14422" max="14422" width="49.140625" style="100" customWidth="1"/>
    <col min="14423" max="14456" width="9.140625" style="100"/>
    <col min="14457" max="14457" width="11.42578125" style="100" bestFit="1" customWidth="1"/>
    <col min="14458" max="14657" width="9.140625" style="100"/>
    <col min="14658" max="14659" width="1.7109375" style="100" customWidth="1"/>
    <col min="14660" max="14660" width="35.7109375" style="100" customWidth="1"/>
    <col min="14661" max="14661" width="6.28515625" style="100" customWidth="1"/>
    <col min="14662" max="14662" width="0.7109375" style="100" customWidth="1"/>
    <col min="14663" max="14663" width="12.7109375" style="100" customWidth="1"/>
    <col min="14664" max="14664" width="0.7109375" style="100" customWidth="1"/>
    <col min="14665" max="14665" width="16.42578125" style="100" customWidth="1"/>
    <col min="14666" max="14666" width="0.7109375" style="100" customWidth="1"/>
    <col min="14667" max="14667" width="12.7109375" style="100" customWidth="1"/>
    <col min="14668" max="14668" width="0.7109375" style="100" customWidth="1"/>
    <col min="14669" max="14669" width="14.42578125" style="100" customWidth="1"/>
    <col min="14670" max="14670" width="1" style="100" customWidth="1"/>
    <col min="14671" max="14671" width="17.7109375" style="100" customWidth="1"/>
    <col min="14672" max="14672" width="1" style="100" customWidth="1"/>
    <col min="14673" max="14673" width="12.7109375" style="100" customWidth="1"/>
    <col min="14674" max="14674" width="0.7109375" style="100" customWidth="1"/>
    <col min="14675" max="14675" width="10.7109375" style="100" customWidth="1"/>
    <col min="14676" max="14676" width="0.7109375" style="100" customWidth="1"/>
    <col min="14677" max="14677" width="12.42578125" style="100" customWidth="1"/>
    <col min="14678" max="14678" width="49.140625" style="100" customWidth="1"/>
    <col min="14679" max="14712" width="9.140625" style="100"/>
    <col min="14713" max="14713" width="11.42578125" style="100" bestFit="1" customWidth="1"/>
    <col min="14714" max="14913" width="9.140625" style="100"/>
    <col min="14914" max="14915" width="1.7109375" style="100" customWidth="1"/>
    <col min="14916" max="14916" width="35.7109375" style="100" customWidth="1"/>
    <col min="14917" max="14917" width="6.28515625" style="100" customWidth="1"/>
    <col min="14918" max="14918" width="0.7109375" style="100" customWidth="1"/>
    <col min="14919" max="14919" width="12.7109375" style="100" customWidth="1"/>
    <col min="14920" max="14920" width="0.7109375" style="100" customWidth="1"/>
    <col min="14921" max="14921" width="16.42578125" style="100" customWidth="1"/>
    <col min="14922" max="14922" width="0.7109375" style="100" customWidth="1"/>
    <col min="14923" max="14923" width="12.7109375" style="100" customWidth="1"/>
    <col min="14924" max="14924" width="0.7109375" style="100" customWidth="1"/>
    <col min="14925" max="14925" width="14.42578125" style="100" customWidth="1"/>
    <col min="14926" max="14926" width="1" style="100" customWidth="1"/>
    <col min="14927" max="14927" width="17.7109375" style="100" customWidth="1"/>
    <col min="14928" max="14928" width="1" style="100" customWidth="1"/>
    <col min="14929" max="14929" width="12.7109375" style="100" customWidth="1"/>
    <col min="14930" max="14930" width="0.7109375" style="100" customWidth="1"/>
    <col min="14931" max="14931" width="10.7109375" style="100" customWidth="1"/>
    <col min="14932" max="14932" width="0.7109375" style="100" customWidth="1"/>
    <col min="14933" max="14933" width="12.42578125" style="100" customWidth="1"/>
    <col min="14934" max="14934" width="49.140625" style="100" customWidth="1"/>
    <col min="14935" max="14968" width="9.140625" style="100"/>
    <col min="14969" max="14969" width="11.42578125" style="100" bestFit="1" customWidth="1"/>
    <col min="14970" max="15169" width="9.140625" style="100"/>
    <col min="15170" max="15171" width="1.7109375" style="100" customWidth="1"/>
    <col min="15172" max="15172" width="35.7109375" style="100" customWidth="1"/>
    <col min="15173" max="15173" width="6.28515625" style="100" customWidth="1"/>
    <col min="15174" max="15174" width="0.7109375" style="100" customWidth="1"/>
    <col min="15175" max="15175" width="12.7109375" style="100" customWidth="1"/>
    <col min="15176" max="15176" width="0.7109375" style="100" customWidth="1"/>
    <col min="15177" max="15177" width="16.42578125" style="100" customWidth="1"/>
    <col min="15178" max="15178" width="0.7109375" style="100" customWidth="1"/>
    <col min="15179" max="15179" width="12.7109375" style="100" customWidth="1"/>
    <col min="15180" max="15180" width="0.7109375" style="100" customWidth="1"/>
    <col min="15181" max="15181" width="14.42578125" style="100" customWidth="1"/>
    <col min="15182" max="15182" width="1" style="100" customWidth="1"/>
    <col min="15183" max="15183" width="17.7109375" style="100" customWidth="1"/>
    <col min="15184" max="15184" width="1" style="100" customWidth="1"/>
    <col min="15185" max="15185" width="12.7109375" style="100" customWidth="1"/>
    <col min="15186" max="15186" width="0.7109375" style="100" customWidth="1"/>
    <col min="15187" max="15187" width="10.7109375" style="100" customWidth="1"/>
    <col min="15188" max="15188" width="0.7109375" style="100" customWidth="1"/>
    <col min="15189" max="15189" width="12.42578125" style="100" customWidth="1"/>
    <col min="15190" max="15190" width="49.140625" style="100" customWidth="1"/>
    <col min="15191" max="15224" width="9.140625" style="100"/>
    <col min="15225" max="15225" width="11.42578125" style="100" bestFit="1" customWidth="1"/>
    <col min="15226" max="15425" width="9.140625" style="100"/>
    <col min="15426" max="15427" width="1.7109375" style="100" customWidth="1"/>
    <col min="15428" max="15428" width="35.7109375" style="100" customWidth="1"/>
    <col min="15429" max="15429" width="6.28515625" style="100" customWidth="1"/>
    <col min="15430" max="15430" width="0.7109375" style="100" customWidth="1"/>
    <col min="15431" max="15431" width="12.7109375" style="100" customWidth="1"/>
    <col min="15432" max="15432" width="0.7109375" style="100" customWidth="1"/>
    <col min="15433" max="15433" width="16.42578125" style="100" customWidth="1"/>
    <col min="15434" max="15434" width="0.7109375" style="100" customWidth="1"/>
    <col min="15435" max="15435" width="12.7109375" style="100" customWidth="1"/>
    <col min="15436" max="15436" width="0.7109375" style="100" customWidth="1"/>
    <col min="15437" max="15437" width="14.42578125" style="100" customWidth="1"/>
    <col min="15438" max="15438" width="1" style="100" customWidth="1"/>
    <col min="15439" max="15439" width="17.7109375" style="100" customWidth="1"/>
    <col min="15440" max="15440" width="1" style="100" customWidth="1"/>
    <col min="15441" max="15441" width="12.7109375" style="100" customWidth="1"/>
    <col min="15442" max="15442" width="0.7109375" style="100" customWidth="1"/>
    <col min="15443" max="15443" width="10.7109375" style="100" customWidth="1"/>
    <col min="15444" max="15444" width="0.7109375" style="100" customWidth="1"/>
    <col min="15445" max="15445" width="12.42578125" style="100" customWidth="1"/>
    <col min="15446" max="15446" width="49.140625" style="100" customWidth="1"/>
    <col min="15447" max="15480" width="9.140625" style="100"/>
    <col min="15481" max="15481" width="11.42578125" style="100" bestFit="1" customWidth="1"/>
    <col min="15482" max="15681" width="9.140625" style="100"/>
    <col min="15682" max="15683" width="1.7109375" style="100" customWidth="1"/>
    <col min="15684" max="15684" width="35.7109375" style="100" customWidth="1"/>
    <col min="15685" max="15685" width="6.28515625" style="100" customWidth="1"/>
    <col min="15686" max="15686" width="0.7109375" style="100" customWidth="1"/>
    <col min="15687" max="15687" width="12.7109375" style="100" customWidth="1"/>
    <col min="15688" max="15688" width="0.7109375" style="100" customWidth="1"/>
    <col min="15689" max="15689" width="16.42578125" style="100" customWidth="1"/>
    <col min="15690" max="15690" width="0.7109375" style="100" customWidth="1"/>
    <col min="15691" max="15691" width="12.7109375" style="100" customWidth="1"/>
    <col min="15692" max="15692" width="0.7109375" style="100" customWidth="1"/>
    <col min="15693" max="15693" width="14.42578125" style="100" customWidth="1"/>
    <col min="15694" max="15694" width="1" style="100" customWidth="1"/>
    <col min="15695" max="15695" width="17.7109375" style="100" customWidth="1"/>
    <col min="15696" max="15696" width="1" style="100" customWidth="1"/>
    <col min="15697" max="15697" width="12.7109375" style="100" customWidth="1"/>
    <col min="15698" max="15698" width="0.7109375" style="100" customWidth="1"/>
    <col min="15699" max="15699" width="10.7109375" style="100" customWidth="1"/>
    <col min="15700" max="15700" width="0.7109375" style="100" customWidth="1"/>
    <col min="15701" max="15701" width="12.42578125" style="100" customWidth="1"/>
    <col min="15702" max="15702" width="49.140625" style="100" customWidth="1"/>
    <col min="15703" max="15736" width="9.140625" style="100"/>
    <col min="15737" max="15737" width="11.42578125" style="100" bestFit="1" customWidth="1"/>
    <col min="15738" max="15937" width="9.140625" style="100"/>
    <col min="15938" max="15939" width="1.7109375" style="100" customWidth="1"/>
    <col min="15940" max="15940" width="35.7109375" style="100" customWidth="1"/>
    <col min="15941" max="15941" width="6.28515625" style="100" customWidth="1"/>
    <col min="15942" max="15942" width="0.7109375" style="100" customWidth="1"/>
    <col min="15943" max="15943" width="12.7109375" style="100" customWidth="1"/>
    <col min="15944" max="15944" width="0.7109375" style="100" customWidth="1"/>
    <col min="15945" max="15945" width="16.42578125" style="100" customWidth="1"/>
    <col min="15946" max="15946" width="0.7109375" style="100" customWidth="1"/>
    <col min="15947" max="15947" width="12.7109375" style="100" customWidth="1"/>
    <col min="15948" max="15948" width="0.7109375" style="100" customWidth="1"/>
    <col min="15949" max="15949" width="14.42578125" style="100" customWidth="1"/>
    <col min="15950" max="15950" width="1" style="100" customWidth="1"/>
    <col min="15951" max="15951" width="17.7109375" style="100" customWidth="1"/>
    <col min="15952" max="15952" width="1" style="100" customWidth="1"/>
    <col min="15953" max="15953" width="12.7109375" style="100" customWidth="1"/>
    <col min="15954" max="15954" width="0.7109375" style="100" customWidth="1"/>
    <col min="15955" max="15955" width="10.7109375" style="100" customWidth="1"/>
    <col min="15956" max="15956" width="0.7109375" style="100" customWidth="1"/>
    <col min="15957" max="15957" width="12.42578125" style="100" customWidth="1"/>
    <col min="15958" max="15958" width="49.140625" style="100" customWidth="1"/>
    <col min="15959" max="15992" width="9.140625" style="100"/>
    <col min="15993" max="15993" width="11.42578125" style="100" bestFit="1" customWidth="1"/>
    <col min="15994" max="16193" width="9.140625" style="100"/>
    <col min="16194" max="16383" width="9.140625" style="100" customWidth="1"/>
    <col min="16384" max="16384" width="9.140625" style="100"/>
  </cols>
  <sheetData>
    <row r="1" spans="1:24" ht="16.5" customHeight="1">
      <c r="A1" s="99" t="s">
        <v>0</v>
      </c>
    </row>
    <row r="2" spans="1:24" s="105" customFormat="1" ht="16.5" customHeight="1">
      <c r="A2" s="58" t="s">
        <v>120</v>
      </c>
      <c r="F2" s="106"/>
      <c r="G2" s="107"/>
      <c r="H2" s="107"/>
      <c r="I2" s="107"/>
      <c r="J2" s="107"/>
      <c r="K2" s="107"/>
      <c r="L2" s="107"/>
      <c r="M2" s="107"/>
      <c r="N2" s="107"/>
      <c r="O2" s="107"/>
      <c r="P2" s="108"/>
      <c r="Q2" s="108"/>
      <c r="R2" s="107"/>
      <c r="S2" s="108"/>
      <c r="V2" s="109"/>
    </row>
    <row r="3" spans="1:24" s="105" customFormat="1" ht="16.5" customHeight="1">
      <c r="A3" s="64" t="str">
        <f>+'EN 5 (3M)'!A3</f>
        <v>For the three-month period ended 31 March 2023</v>
      </c>
      <c r="B3" s="110"/>
      <c r="C3" s="110"/>
      <c r="D3" s="110"/>
      <c r="E3" s="110"/>
      <c r="F3" s="111"/>
      <c r="G3" s="112"/>
      <c r="H3" s="112"/>
      <c r="I3" s="112"/>
      <c r="J3" s="112"/>
      <c r="K3" s="112"/>
      <c r="L3" s="112"/>
      <c r="M3" s="112"/>
      <c r="N3" s="112"/>
      <c r="O3" s="112"/>
      <c r="P3" s="113"/>
      <c r="Q3" s="113"/>
      <c r="R3" s="112"/>
      <c r="S3" s="113"/>
      <c r="T3" s="114"/>
      <c r="U3" s="113"/>
      <c r="V3" s="115"/>
      <c r="W3" s="110"/>
      <c r="X3" s="110"/>
    </row>
    <row r="4" spans="1:24" s="105" customFormat="1" ht="16.5" customHeight="1">
      <c r="A4" s="61"/>
      <c r="F4" s="106"/>
      <c r="G4" s="107"/>
      <c r="H4" s="107"/>
      <c r="I4" s="107"/>
      <c r="J4" s="107"/>
      <c r="K4" s="107"/>
      <c r="L4" s="107"/>
      <c r="M4" s="107"/>
      <c r="N4" s="107"/>
      <c r="O4" s="107"/>
      <c r="P4" s="116"/>
      <c r="Q4" s="116"/>
      <c r="R4" s="107"/>
      <c r="S4" s="116"/>
      <c r="T4" s="108"/>
      <c r="U4" s="116"/>
      <c r="V4" s="109"/>
    </row>
    <row r="5" spans="1:24" s="105" customFormat="1" ht="16.5" customHeight="1">
      <c r="A5" s="61"/>
      <c r="F5" s="106"/>
      <c r="G5" s="107"/>
      <c r="H5" s="107"/>
      <c r="I5" s="107"/>
      <c r="J5" s="107"/>
      <c r="K5" s="107"/>
      <c r="L5" s="107"/>
      <c r="M5" s="107"/>
      <c r="N5" s="107"/>
      <c r="O5" s="107"/>
      <c r="P5" s="116"/>
      <c r="Q5" s="116"/>
      <c r="R5" s="107"/>
      <c r="S5" s="116"/>
      <c r="T5" s="108"/>
      <c r="U5" s="116"/>
      <c r="V5" s="109"/>
    </row>
    <row r="6" spans="1:24" s="105" customFormat="1" ht="16.5" customHeight="1">
      <c r="A6" s="117"/>
      <c r="B6" s="117"/>
      <c r="C6" s="117"/>
      <c r="D6" s="117"/>
      <c r="E6" s="117"/>
      <c r="F6" s="314" t="s">
        <v>121</v>
      </c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</row>
    <row r="7" spans="1:24" s="105" customFormat="1" ht="16.5" customHeight="1">
      <c r="A7" s="117"/>
      <c r="B7" s="117"/>
      <c r="C7" s="117"/>
      <c r="D7" s="117"/>
      <c r="E7" s="117"/>
      <c r="F7" s="315" t="s">
        <v>122</v>
      </c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109"/>
    </row>
    <row r="8" spans="1:24" s="105" customFormat="1" ht="16.5" customHeight="1">
      <c r="A8" s="117"/>
      <c r="B8" s="117"/>
      <c r="C8" s="117"/>
      <c r="D8" s="117"/>
      <c r="E8" s="117"/>
      <c r="F8" s="118"/>
      <c r="G8" s="118"/>
      <c r="H8" s="119" t="s">
        <v>123</v>
      </c>
      <c r="I8" s="118"/>
      <c r="J8" s="119" t="s">
        <v>123</v>
      </c>
      <c r="K8" s="118"/>
      <c r="L8" s="119" t="s">
        <v>123</v>
      </c>
      <c r="M8" s="118"/>
      <c r="N8" s="118"/>
      <c r="O8" s="118"/>
      <c r="P8" s="118"/>
      <c r="Q8" s="118"/>
      <c r="R8" s="119" t="s">
        <v>124</v>
      </c>
      <c r="S8" s="118"/>
      <c r="T8" s="118"/>
      <c r="U8" s="118"/>
      <c r="V8" s="109"/>
    </row>
    <row r="9" spans="1:24" s="105" customFormat="1" ht="16.5" customHeight="1">
      <c r="A9" s="117"/>
      <c r="B9" s="117"/>
      <c r="C9" s="117"/>
      <c r="D9" s="117"/>
      <c r="E9" s="117"/>
      <c r="F9" s="118"/>
      <c r="G9" s="118"/>
      <c r="H9" s="119"/>
      <c r="I9" s="118"/>
      <c r="J9" s="119" t="s">
        <v>125</v>
      </c>
      <c r="K9" s="118"/>
      <c r="L9" s="119" t="s">
        <v>126</v>
      </c>
      <c r="M9" s="118"/>
      <c r="Q9" s="118"/>
      <c r="R9" s="120" t="s">
        <v>127</v>
      </c>
      <c r="S9" s="118"/>
      <c r="T9" s="118"/>
      <c r="U9" s="118"/>
      <c r="V9" s="109"/>
    </row>
    <row r="10" spans="1:24" s="105" customFormat="1" ht="16.5" customHeight="1">
      <c r="A10" s="117"/>
      <c r="B10" s="117"/>
      <c r="C10" s="117"/>
      <c r="D10" s="117"/>
      <c r="E10" s="117"/>
      <c r="F10" s="121" t="s">
        <v>128</v>
      </c>
      <c r="G10" s="122"/>
      <c r="H10" s="119"/>
      <c r="I10" s="122"/>
      <c r="J10" s="119" t="s">
        <v>129</v>
      </c>
      <c r="K10" s="122"/>
      <c r="L10" s="119" t="s">
        <v>130</v>
      </c>
      <c r="M10" s="122"/>
      <c r="N10" s="314" t="s">
        <v>76</v>
      </c>
      <c r="O10" s="314"/>
      <c r="P10" s="314"/>
      <c r="Q10" s="123"/>
      <c r="R10" s="119" t="s">
        <v>131</v>
      </c>
      <c r="S10" s="123"/>
      <c r="U10" s="119"/>
      <c r="V10" s="121" t="s">
        <v>132</v>
      </c>
      <c r="W10" s="123"/>
    </row>
    <row r="11" spans="1:24" ht="16.5" customHeight="1">
      <c r="A11" s="117"/>
      <c r="B11" s="117"/>
      <c r="C11" s="117"/>
      <c r="D11" s="117"/>
      <c r="E11" s="117"/>
      <c r="F11" s="121" t="s">
        <v>133</v>
      </c>
      <c r="G11" s="122"/>
      <c r="H11" s="121" t="s">
        <v>134</v>
      </c>
      <c r="I11" s="122"/>
      <c r="J11" s="123" t="s">
        <v>135</v>
      </c>
      <c r="K11" s="122"/>
      <c r="L11" s="123" t="s">
        <v>136</v>
      </c>
      <c r="M11" s="122"/>
      <c r="N11" s="123" t="s">
        <v>137</v>
      </c>
      <c r="O11" s="122"/>
      <c r="P11" s="119"/>
      <c r="Q11" s="100"/>
      <c r="R11" s="119" t="s">
        <v>138</v>
      </c>
      <c r="S11" s="100"/>
      <c r="T11" s="119" t="s">
        <v>139</v>
      </c>
      <c r="U11" s="119"/>
      <c r="V11" s="121" t="s">
        <v>140</v>
      </c>
      <c r="W11" s="123"/>
      <c r="X11" s="119" t="s">
        <v>141</v>
      </c>
    </row>
    <row r="12" spans="1:24" ht="16.5" customHeight="1">
      <c r="A12" s="117"/>
      <c r="B12" s="117"/>
      <c r="C12" s="117"/>
      <c r="D12" s="117"/>
      <c r="E12" s="117"/>
      <c r="F12" s="121" t="s">
        <v>142</v>
      </c>
      <c r="G12" s="123"/>
      <c r="H12" s="121" t="s">
        <v>143</v>
      </c>
      <c r="I12" s="123"/>
      <c r="J12" s="123" t="s">
        <v>143</v>
      </c>
      <c r="K12" s="123"/>
      <c r="L12" s="123" t="s">
        <v>144</v>
      </c>
      <c r="M12" s="123"/>
      <c r="N12" s="123" t="s">
        <v>145</v>
      </c>
      <c r="O12" s="123"/>
      <c r="P12" s="121" t="s">
        <v>78</v>
      </c>
      <c r="Q12" s="123"/>
      <c r="R12" s="123" t="s">
        <v>146</v>
      </c>
      <c r="S12" s="123"/>
      <c r="T12" s="119" t="s">
        <v>147</v>
      </c>
      <c r="U12" s="119"/>
      <c r="V12" s="121" t="s">
        <v>148</v>
      </c>
      <c r="W12" s="123"/>
      <c r="X12" s="121" t="s">
        <v>149</v>
      </c>
    </row>
    <row r="13" spans="1:24" s="259" customFormat="1" ht="16.5" customHeight="1">
      <c r="A13" s="256"/>
      <c r="B13" s="256"/>
      <c r="C13" s="256"/>
      <c r="D13" s="257" t="s">
        <v>60</v>
      </c>
      <c r="E13" s="256"/>
      <c r="F13" s="258" t="s">
        <v>13</v>
      </c>
      <c r="H13" s="258" t="s">
        <v>13</v>
      </c>
      <c r="J13" s="258" t="s">
        <v>13</v>
      </c>
      <c r="L13" s="258" t="s">
        <v>13</v>
      </c>
      <c r="N13" s="258" t="s">
        <v>13</v>
      </c>
      <c r="P13" s="258" t="s">
        <v>13</v>
      </c>
      <c r="R13" s="260" t="s">
        <v>13</v>
      </c>
      <c r="T13" s="258" t="s">
        <v>13</v>
      </c>
      <c r="V13" s="258" t="s">
        <v>13</v>
      </c>
      <c r="X13" s="258" t="s">
        <v>13</v>
      </c>
    </row>
    <row r="14" spans="1:24" s="259" customFormat="1" ht="16.5" customHeight="1">
      <c r="A14" s="256"/>
      <c r="B14" s="256"/>
      <c r="C14" s="256"/>
      <c r="D14" s="261"/>
      <c r="E14" s="256"/>
      <c r="F14" s="262"/>
      <c r="G14" s="263"/>
      <c r="H14" s="263"/>
      <c r="I14" s="263"/>
      <c r="J14" s="263"/>
      <c r="K14" s="263"/>
      <c r="L14" s="263"/>
      <c r="M14" s="263"/>
      <c r="N14" s="263"/>
      <c r="O14" s="263"/>
      <c r="P14" s="262"/>
      <c r="Q14" s="263"/>
      <c r="R14" s="263"/>
      <c r="S14" s="263"/>
      <c r="T14" s="262"/>
      <c r="U14" s="262"/>
      <c r="V14" s="262"/>
      <c r="W14" s="263"/>
      <c r="X14" s="262"/>
    </row>
    <row r="15" spans="1:24" s="259" customFormat="1" ht="16.5" customHeight="1">
      <c r="A15" s="264" t="s">
        <v>150</v>
      </c>
      <c r="B15" s="265"/>
      <c r="C15" s="256"/>
      <c r="D15" s="266"/>
      <c r="E15" s="256"/>
      <c r="F15" s="267">
        <v>158000000</v>
      </c>
      <c r="G15" s="267"/>
      <c r="H15" s="267">
        <v>228732200</v>
      </c>
      <c r="I15" s="267"/>
      <c r="J15" s="267">
        <v>0</v>
      </c>
      <c r="K15" s="267"/>
      <c r="L15" s="267">
        <v>1175732</v>
      </c>
      <c r="M15" s="267"/>
      <c r="N15" s="267">
        <v>8850000</v>
      </c>
      <c r="O15" s="267"/>
      <c r="P15" s="267">
        <v>23008916</v>
      </c>
      <c r="Q15" s="267"/>
      <c r="R15" s="267">
        <v>-1502</v>
      </c>
      <c r="S15" s="267"/>
      <c r="T15" s="267">
        <f>SUM(F15:S15)</f>
        <v>419765346</v>
      </c>
      <c r="U15" s="267"/>
      <c r="V15" s="267">
        <v>14472</v>
      </c>
      <c r="W15" s="267"/>
      <c r="X15" s="163">
        <f>SUM(T15:W15)</f>
        <v>419779818</v>
      </c>
    </row>
    <row r="16" spans="1:24" s="259" customFormat="1" ht="6" customHeight="1">
      <c r="A16" s="268"/>
      <c r="B16" s="256"/>
      <c r="C16" s="256"/>
      <c r="D16" s="256"/>
      <c r="E16" s="256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</row>
    <row r="17" spans="1:24" s="259" customFormat="1" ht="16.5" customHeight="1">
      <c r="A17" s="269" t="s">
        <v>151</v>
      </c>
      <c r="B17" s="256"/>
      <c r="C17" s="256"/>
      <c r="D17" s="266"/>
      <c r="E17" s="256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</row>
    <row r="18" spans="1:24" s="259" customFormat="1" ht="16.5" customHeight="1">
      <c r="A18" s="268" t="s">
        <v>152</v>
      </c>
      <c r="B18" s="256"/>
      <c r="C18" s="256"/>
      <c r="D18" s="266"/>
      <c r="E18" s="256"/>
      <c r="F18" s="70">
        <v>0</v>
      </c>
      <c r="G18" s="70"/>
      <c r="H18" s="70">
        <v>0</v>
      </c>
      <c r="I18" s="70"/>
      <c r="J18" s="70">
        <v>0</v>
      </c>
      <c r="K18" s="70"/>
      <c r="L18" s="70">
        <v>0</v>
      </c>
      <c r="M18" s="70"/>
      <c r="N18" s="70">
        <v>810000</v>
      </c>
      <c r="O18" s="70"/>
      <c r="P18" s="70">
        <v>-810000</v>
      </c>
      <c r="Q18" s="163"/>
      <c r="R18" s="163">
        <v>0</v>
      </c>
      <c r="S18" s="163"/>
      <c r="T18" s="270">
        <f>SUM(F18:S18)</f>
        <v>0</v>
      </c>
      <c r="U18" s="163"/>
      <c r="V18" s="270">
        <v>0</v>
      </c>
      <c r="W18" s="163"/>
      <c r="X18" s="163">
        <f>SUM(T18:W18)</f>
        <v>0</v>
      </c>
    </row>
    <row r="19" spans="1:24" s="259" customFormat="1" ht="16.5" customHeight="1">
      <c r="A19" s="268" t="s">
        <v>111</v>
      </c>
      <c r="B19" s="256"/>
      <c r="C19" s="256"/>
      <c r="D19" s="266"/>
      <c r="E19" s="256"/>
      <c r="F19" s="252">
        <v>0</v>
      </c>
      <c r="G19" s="254"/>
      <c r="H19" s="252">
        <v>0</v>
      </c>
      <c r="I19" s="254"/>
      <c r="J19" s="252">
        <v>0</v>
      </c>
      <c r="K19" s="254"/>
      <c r="L19" s="252">
        <v>0</v>
      </c>
      <c r="M19" s="254"/>
      <c r="N19" s="252">
        <v>0</v>
      </c>
      <c r="O19" s="254"/>
      <c r="P19" s="252">
        <f>'EN 5 (3M)'!H54</f>
        <v>15614089</v>
      </c>
      <c r="Q19" s="163"/>
      <c r="R19" s="164">
        <v>0</v>
      </c>
      <c r="S19" s="163"/>
      <c r="T19" s="164">
        <f>SUM(F19:S19)</f>
        <v>15614089</v>
      </c>
      <c r="U19" s="163"/>
      <c r="V19" s="164">
        <f>'EN 5 (3M)'!H55</f>
        <v>1301</v>
      </c>
      <c r="W19" s="163"/>
      <c r="X19" s="164">
        <f>SUM(T19:W19)</f>
        <v>15615390</v>
      </c>
    </row>
    <row r="20" spans="1:24" s="259" customFormat="1" ht="16.5" customHeight="1">
      <c r="A20" s="268"/>
      <c r="B20" s="256"/>
      <c r="C20" s="256"/>
      <c r="D20" s="256"/>
      <c r="E20" s="256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31"/>
    </row>
    <row r="21" spans="1:24" s="259" customFormat="1" ht="16.5" customHeight="1" thickBot="1">
      <c r="A21" s="255" t="s">
        <v>153</v>
      </c>
      <c r="B21" s="256"/>
      <c r="C21" s="256"/>
      <c r="D21" s="256"/>
      <c r="E21" s="256"/>
      <c r="F21" s="271">
        <f>SUM(F15:F20)</f>
        <v>158000000</v>
      </c>
      <c r="G21" s="272"/>
      <c r="H21" s="271">
        <f>SUM(H15:H20)</f>
        <v>228732200</v>
      </c>
      <c r="I21" s="272"/>
      <c r="J21" s="271">
        <f>SUM(J15:J20)</f>
        <v>0</v>
      </c>
      <c r="K21" s="272"/>
      <c r="L21" s="271">
        <f>SUM(L15:L20)</f>
        <v>1175732</v>
      </c>
      <c r="M21" s="272"/>
      <c r="N21" s="271">
        <f>SUM(N15:N20)</f>
        <v>9660000</v>
      </c>
      <c r="O21" s="272"/>
      <c r="P21" s="271">
        <f>SUM(P15:P20)</f>
        <v>37813005</v>
      </c>
      <c r="Q21" s="272"/>
      <c r="R21" s="271">
        <f>SUM(R15:R20)</f>
        <v>-1502</v>
      </c>
      <c r="S21" s="272"/>
      <c r="T21" s="271">
        <f>SUM(T15:T20)</f>
        <v>435379435</v>
      </c>
      <c r="U21" s="272"/>
      <c r="V21" s="271">
        <f>SUM(V15:V20)</f>
        <v>15773</v>
      </c>
      <c r="W21" s="272"/>
      <c r="X21" s="271">
        <f>SUM(T21:W21)</f>
        <v>435395208</v>
      </c>
    </row>
    <row r="22" spans="1:24" s="259" customFormat="1" ht="16.5" customHeight="1" thickTop="1">
      <c r="A22" s="255"/>
      <c r="B22" s="256"/>
      <c r="C22" s="256"/>
      <c r="D22" s="256"/>
      <c r="E22" s="256"/>
      <c r="F22" s="273"/>
      <c r="G22" s="272"/>
      <c r="H22" s="273"/>
      <c r="I22" s="272"/>
      <c r="J22" s="273"/>
      <c r="K22" s="272"/>
      <c r="L22" s="273"/>
      <c r="M22" s="272"/>
      <c r="N22" s="273"/>
      <c r="O22" s="272"/>
      <c r="P22" s="273"/>
      <c r="Q22" s="272"/>
      <c r="R22" s="273"/>
      <c r="S22" s="272"/>
      <c r="T22" s="273"/>
      <c r="U22" s="272"/>
      <c r="V22" s="273"/>
      <c r="W22" s="272"/>
      <c r="X22" s="274"/>
    </row>
    <row r="23" spans="1:24" ht="16.5" customHeight="1">
      <c r="A23" s="130"/>
      <c r="B23" s="124"/>
      <c r="C23" s="124"/>
      <c r="D23" s="124"/>
      <c r="E23" s="124"/>
      <c r="F23" s="165"/>
      <c r="G23" s="131"/>
      <c r="H23" s="165"/>
      <c r="I23" s="131"/>
      <c r="J23" s="165"/>
      <c r="K23" s="131"/>
      <c r="L23" s="165"/>
      <c r="M23" s="131"/>
      <c r="N23" s="165"/>
      <c r="O23" s="131"/>
      <c r="P23" s="165"/>
      <c r="Q23" s="131"/>
      <c r="R23" s="165"/>
      <c r="S23" s="131"/>
      <c r="T23" s="165"/>
      <c r="U23" s="131"/>
      <c r="V23" s="165"/>
      <c r="W23" s="131"/>
      <c r="X23" s="170"/>
    </row>
    <row r="24" spans="1:24" ht="16.5" customHeight="1">
      <c r="A24" s="58" t="s">
        <v>154</v>
      </c>
      <c r="B24" s="132"/>
      <c r="C24" s="124"/>
      <c r="D24" s="126"/>
      <c r="E24" s="124"/>
      <c r="F24" s="214">
        <v>158000000</v>
      </c>
      <c r="G24" s="133"/>
      <c r="H24" s="214">
        <v>228732200</v>
      </c>
      <c r="I24" s="133"/>
      <c r="J24" s="214">
        <v>3409740</v>
      </c>
      <c r="K24" s="133"/>
      <c r="L24" s="214">
        <v>1175732</v>
      </c>
      <c r="M24" s="133"/>
      <c r="N24" s="214">
        <v>11770000</v>
      </c>
      <c r="O24" s="133"/>
      <c r="P24" s="214">
        <v>68080890</v>
      </c>
      <c r="Q24" s="133"/>
      <c r="R24" s="214">
        <v>-1502</v>
      </c>
      <c r="S24" s="133"/>
      <c r="T24" s="214">
        <f>SUM(R24,P24,N24,L24,J24,H24,F24)</f>
        <v>471167060</v>
      </c>
      <c r="U24" s="133"/>
      <c r="V24" s="214">
        <v>720963</v>
      </c>
      <c r="W24" s="133"/>
      <c r="X24" s="215">
        <f>SUM(T24:W24)</f>
        <v>471888023</v>
      </c>
    </row>
    <row r="25" spans="1:24" ht="6" customHeight="1">
      <c r="A25" s="128"/>
      <c r="B25" s="124"/>
      <c r="C25" s="124"/>
      <c r="D25" s="124"/>
      <c r="E25" s="124"/>
      <c r="F25" s="215"/>
      <c r="G25" s="127"/>
      <c r="H25" s="215"/>
      <c r="I25" s="127"/>
      <c r="J25" s="215"/>
      <c r="K25" s="127"/>
      <c r="L25" s="215"/>
      <c r="M25" s="127"/>
      <c r="N25" s="215"/>
      <c r="O25" s="127"/>
      <c r="P25" s="215"/>
      <c r="Q25" s="127"/>
      <c r="R25" s="215"/>
      <c r="S25" s="127"/>
      <c r="T25" s="215"/>
      <c r="U25" s="127"/>
      <c r="V25" s="215"/>
      <c r="W25" s="127"/>
      <c r="X25" s="215"/>
    </row>
    <row r="26" spans="1:24" ht="16.149999999999999" customHeight="1">
      <c r="A26" s="125" t="s">
        <v>151</v>
      </c>
      <c r="B26" s="124"/>
      <c r="C26" s="124"/>
      <c r="D26" s="126"/>
      <c r="E26" s="124"/>
      <c r="F26" s="215"/>
      <c r="G26" s="127"/>
      <c r="H26" s="215"/>
      <c r="I26" s="127"/>
      <c r="J26" s="215"/>
      <c r="K26" s="127"/>
      <c r="L26" s="215"/>
      <c r="M26" s="127"/>
      <c r="N26" s="215"/>
      <c r="O26" s="127"/>
      <c r="P26" s="215"/>
      <c r="Q26" s="127"/>
      <c r="R26" s="215"/>
      <c r="S26" s="127"/>
      <c r="T26" s="215"/>
      <c r="U26" s="127"/>
      <c r="V26" s="215"/>
      <c r="W26" s="127"/>
      <c r="X26" s="215"/>
    </row>
    <row r="27" spans="1:24" ht="16.149999999999999" customHeight="1">
      <c r="A27" s="128" t="s">
        <v>155</v>
      </c>
      <c r="B27" s="124"/>
      <c r="C27" s="124"/>
      <c r="D27" s="126">
        <v>15</v>
      </c>
      <c r="E27" s="124"/>
      <c r="F27" s="215">
        <v>473575</v>
      </c>
      <c r="G27" s="127"/>
      <c r="H27" s="215">
        <v>2936165</v>
      </c>
      <c r="I27" s="127"/>
      <c r="J27" s="215">
        <v>-3409740</v>
      </c>
      <c r="K27" s="127"/>
      <c r="L27" s="215">
        <v>0</v>
      </c>
      <c r="M27" s="127"/>
      <c r="N27" s="215">
        <v>0</v>
      </c>
      <c r="O27" s="127"/>
      <c r="P27" s="215">
        <v>0</v>
      </c>
      <c r="Q27" s="127"/>
      <c r="R27" s="215">
        <v>0</v>
      </c>
      <c r="S27" s="127"/>
      <c r="T27" s="215">
        <f>SUM(R27,P27,N27,L27,J27,H27,F27)</f>
        <v>0</v>
      </c>
      <c r="U27" s="127"/>
      <c r="V27" s="215">
        <v>0</v>
      </c>
      <c r="W27" s="127"/>
      <c r="X27" s="215">
        <f>SUM(T27:W27)</f>
        <v>0</v>
      </c>
    </row>
    <row r="28" spans="1:24" ht="16.5" customHeight="1">
      <c r="A28" s="128" t="s">
        <v>111</v>
      </c>
      <c r="B28" s="124"/>
      <c r="C28" s="124"/>
      <c r="D28" s="126"/>
      <c r="E28" s="124"/>
      <c r="F28" s="216">
        <f ca="1">SUM(F24:F28)</f>
        <v>0</v>
      </c>
      <c r="G28" s="129"/>
      <c r="H28" s="216">
        <f ca="1">SUM(H24:H28)</f>
        <v>0</v>
      </c>
      <c r="I28" s="129"/>
      <c r="J28" s="216">
        <f ca="1">SUM(J24:J28)</f>
        <v>0</v>
      </c>
      <c r="K28" s="129"/>
      <c r="L28" s="216">
        <f ca="1">SUM(L24:L28)</f>
        <v>0</v>
      </c>
      <c r="M28" s="129"/>
      <c r="N28" s="216">
        <f ca="1">SUM(N24:N28)</f>
        <v>0</v>
      </c>
      <c r="O28" s="129"/>
      <c r="P28" s="216">
        <f>'EN 5 (3M)'!F54</f>
        <v>-1573926</v>
      </c>
      <c r="Q28" s="127"/>
      <c r="R28" s="216">
        <f ca="1">SUM(R24:R28)</f>
        <v>0</v>
      </c>
      <c r="S28" s="127"/>
      <c r="T28" s="218">
        <f>P28</f>
        <v>-1573926</v>
      </c>
      <c r="U28" s="127"/>
      <c r="V28" s="216">
        <f>'EN 5 (3M)'!F55</f>
        <v>-160652</v>
      </c>
      <c r="W28" s="127"/>
      <c r="X28" s="218">
        <f>SUM(T28:W28)</f>
        <v>-1734578</v>
      </c>
    </row>
    <row r="29" spans="1:24" ht="16.5" customHeight="1">
      <c r="A29" s="128"/>
      <c r="B29" s="124"/>
      <c r="C29" s="124"/>
      <c r="D29" s="124"/>
      <c r="E29" s="124"/>
      <c r="F29" s="215"/>
      <c r="G29" s="127"/>
      <c r="H29" s="215"/>
      <c r="I29" s="127"/>
      <c r="J29" s="215"/>
      <c r="K29" s="127"/>
      <c r="L29" s="215"/>
      <c r="M29" s="127"/>
      <c r="N29" s="215"/>
      <c r="O29" s="127"/>
      <c r="P29" s="215"/>
      <c r="Q29" s="127"/>
      <c r="R29" s="215"/>
      <c r="S29" s="127"/>
      <c r="T29" s="215"/>
      <c r="U29" s="127"/>
      <c r="V29" s="215"/>
      <c r="W29" s="127"/>
      <c r="X29" s="195"/>
    </row>
    <row r="30" spans="1:24" ht="16.5" customHeight="1" thickBot="1">
      <c r="A30" s="130" t="s">
        <v>156</v>
      </c>
      <c r="B30" s="124"/>
      <c r="C30" s="124"/>
      <c r="D30" s="124"/>
      <c r="E30" s="124"/>
      <c r="F30" s="217">
        <f ca="1">SUM(F24:F29)</f>
        <v>158473575</v>
      </c>
      <c r="G30" s="131"/>
      <c r="H30" s="217">
        <f ca="1">SUM(H24:H29)</f>
        <v>231668365</v>
      </c>
      <c r="I30" s="131"/>
      <c r="J30" s="217">
        <f ca="1">SUM(J24:J29)</f>
        <v>0</v>
      </c>
      <c r="K30" s="131"/>
      <c r="L30" s="217">
        <f ca="1">SUM(L24:L29)</f>
        <v>1175732</v>
      </c>
      <c r="M30" s="131"/>
      <c r="N30" s="217">
        <f ca="1">SUM(N24:N29)</f>
        <v>11770000</v>
      </c>
      <c r="O30" s="131"/>
      <c r="P30" s="217">
        <f>SUM(P24:P29)</f>
        <v>66506964</v>
      </c>
      <c r="Q30" s="131"/>
      <c r="R30" s="217">
        <f ca="1">SUM(R24:R29)</f>
        <v>-1502</v>
      </c>
      <c r="S30" s="131"/>
      <c r="T30" s="217">
        <f>SUM(T24:T29)</f>
        <v>469593134</v>
      </c>
      <c r="U30" s="131"/>
      <c r="V30" s="217">
        <f>SUM(V24:V29)</f>
        <v>560311</v>
      </c>
      <c r="W30" s="131"/>
      <c r="X30" s="217">
        <f>SUM(T30:W30)</f>
        <v>470153445</v>
      </c>
    </row>
    <row r="31" spans="1:24" ht="16.5" customHeight="1" thickTop="1">
      <c r="A31" s="130"/>
      <c r="B31" s="124"/>
      <c r="C31" s="124"/>
      <c r="D31" s="124"/>
      <c r="E31" s="124"/>
      <c r="F31" s="165"/>
      <c r="G31" s="131"/>
      <c r="H31" s="165"/>
      <c r="I31" s="131"/>
      <c r="J31" s="165"/>
      <c r="K31" s="131"/>
      <c r="L31" s="165"/>
      <c r="M31" s="131"/>
      <c r="N31" s="165"/>
      <c r="O31" s="131"/>
      <c r="P31" s="165"/>
      <c r="Q31" s="131"/>
      <c r="R31" s="165"/>
      <c r="S31" s="131"/>
      <c r="T31" s="165"/>
      <c r="U31" s="131"/>
      <c r="V31" s="165"/>
      <c r="W31" s="131"/>
      <c r="X31" s="165"/>
    </row>
    <row r="32" spans="1:24" ht="16.5" customHeight="1">
      <c r="A32" s="130"/>
      <c r="B32" s="124"/>
      <c r="C32" s="124"/>
      <c r="D32" s="124"/>
      <c r="E32" s="124"/>
      <c r="F32" s="165"/>
      <c r="G32" s="131"/>
      <c r="H32" s="165"/>
      <c r="I32" s="131"/>
      <c r="J32" s="165"/>
      <c r="K32" s="131"/>
      <c r="L32" s="165"/>
      <c r="M32" s="131"/>
      <c r="N32" s="165"/>
      <c r="O32" s="131"/>
      <c r="P32" s="165"/>
      <c r="Q32" s="131"/>
      <c r="R32" s="165"/>
      <c r="S32" s="131"/>
      <c r="T32" s="165"/>
      <c r="U32" s="131"/>
      <c r="V32" s="165"/>
      <c r="W32" s="131"/>
      <c r="X32" s="170"/>
    </row>
    <row r="33" spans="1:24" ht="16.5" customHeight="1">
      <c r="A33" s="130"/>
      <c r="B33" s="124"/>
      <c r="C33" s="124"/>
      <c r="D33" s="124"/>
      <c r="E33" s="124"/>
      <c r="F33" s="165"/>
      <c r="G33" s="131"/>
      <c r="H33" s="165"/>
      <c r="I33" s="131"/>
      <c r="J33" s="165"/>
      <c r="K33" s="131"/>
      <c r="L33" s="165"/>
      <c r="M33" s="131"/>
      <c r="N33" s="165"/>
      <c r="O33" s="131"/>
      <c r="P33" s="165"/>
      <c r="Q33" s="131"/>
      <c r="R33" s="165"/>
      <c r="S33" s="131"/>
      <c r="T33" s="165"/>
      <c r="U33" s="131"/>
      <c r="V33" s="165"/>
      <c r="W33" s="131"/>
      <c r="X33" s="170"/>
    </row>
    <row r="34" spans="1:24" ht="16.5" customHeight="1">
      <c r="A34" s="130"/>
      <c r="B34" s="124"/>
      <c r="C34" s="124"/>
      <c r="D34" s="124"/>
      <c r="E34" s="124"/>
      <c r="F34" s="165"/>
      <c r="G34" s="131"/>
      <c r="H34" s="165"/>
      <c r="I34" s="131"/>
      <c r="J34" s="165"/>
      <c r="K34" s="131"/>
      <c r="L34" s="165"/>
      <c r="M34" s="131"/>
      <c r="N34" s="165"/>
      <c r="O34" s="131"/>
      <c r="P34" s="165"/>
      <c r="Q34" s="131"/>
      <c r="R34" s="165"/>
      <c r="S34" s="131"/>
      <c r="T34" s="165"/>
      <c r="U34" s="131"/>
      <c r="V34" s="165"/>
      <c r="W34" s="131"/>
      <c r="X34" s="170"/>
    </row>
    <row r="35" spans="1:24" ht="16.5" customHeight="1">
      <c r="A35" s="130"/>
      <c r="B35" s="124"/>
      <c r="C35" s="124"/>
      <c r="D35" s="124"/>
      <c r="E35" s="124"/>
      <c r="F35" s="165"/>
      <c r="G35" s="131"/>
      <c r="H35" s="165"/>
      <c r="I35" s="131"/>
      <c r="J35" s="165"/>
      <c r="K35" s="131"/>
      <c r="L35" s="165"/>
      <c r="M35" s="131"/>
      <c r="N35" s="165"/>
      <c r="O35" s="131"/>
      <c r="P35" s="165"/>
      <c r="Q35" s="131"/>
      <c r="R35" s="165"/>
      <c r="S35" s="131"/>
      <c r="T35" s="165"/>
      <c r="U35" s="131"/>
      <c r="V35" s="165"/>
      <c r="W35" s="131"/>
      <c r="X35" s="170"/>
    </row>
    <row r="36" spans="1:24" ht="16.5" customHeight="1">
      <c r="A36" s="130"/>
      <c r="B36" s="124"/>
      <c r="C36" s="124"/>
      <c r="D36" s="124"/>
      <c r="E36" s="124"/>
      <c r="F36" s="165"/>
      <c r="G36" s="131"/>
      <c r="H36" s="165"/>
      <c r="I36" s="131"/>
      <c r="J36" s="165"/>
      <c r="K36" s="131"/>
      <c r="L36" s="165"/>
      <c r="M36" s="131"/>
      <c r="N36" s="165"/>
      <c r="O36" s="131"/>
      <c r="P36" s="165"/>
      <c r="Q36" s="131"/>
      <c r="R36" s="165"/>
      <c r="S36" s="131"/>
      <c r="T36" s="165"/>
      <c r="U36" s="131"/>
      <c r="V36" s="165"/>
      <c r="W36" s="131"/>
      <c r="X36" s="170"/>
    </row>
    <row r="37" spans="1:24" ht="15" customHeight="1">
      <c r="A37" s="130"/>
      <c r="B37" s="124"/>
      <c r="C37" s="124"/>
      <c r="D37" s="124"/>
      <c r="E37" s="124"/>
      <c r="F37" s="165"/>
      <c r="G37" s="131"/>
      <c r="H37" s="165"/>
      <c r="I37" s="131"/>
      <c r="J37" s="165"/>
      <c r="K37" s="131"/>
      <c r="L37" s="165"/>
      <c r="M37" s="131"/>
      <c r="N37" s="165"/>
      <c r="O37" s="131"/>
      <c r="P37" s="165"/>
      <c r="Q37" s="131"/>
      <c r="R37" s="165"/>
      <c r="S37" s="131"/>
      <c r="T37" s="165"/>
      <c r="U37" s="131"/>
      <c r="V37" s="165"/>
      <c r="W37" s="131"/>
      <c r="X37" s="170"/>
    </row>
    <row r="38" spans="1:24" ht="16.5" customHeight="1">
      <c r="A38" s="130"/>
      <c r="B38" s="124"/>
      <c r="C38" s="124"/>
      <c r="D38" s="124"/>
      <c r="E38" s="124"/>
      <c r="F38" s="165"/>
      <c r="G38" s="131"/>
      <c r="H38" s="165"/>
      <c r="I38" s="131"/>
      <c r="J38" s="165"/>
      <c r="K38" s="131"/>
      <c r="L38" s="165"/>
      <c r="M38" s="131"/>
      <c r="N38" s="165"/>
      <c r="O38" s="131"/>
      <c r="P38" s="165"/>
      <c r="Q38" s="131"/>
      <c r="R38" s="165"/>
      <c r="S38" s="131"/>
      <c r="T38" s="165"/>
      <c r="U38" s="131"/>
      <c r="V38" s="165"/>
      <c r="W38" s="131"/>
      <c r="X38" s="170"/>
    </row>
    <row r="39" spans="1:24" ht="16.5" customHeight="1">
      <c r="A39" s="130"/>
      <c r="B39" s="124"/>
      <c r="C39" s="124"/>
      <c r="D39" s="124"/>
      <c r="E39" s="124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</row>
    <row r="40" spans="1:24" ht="16.5" customHeight="1">
      <c r="A40" s="130"/>
      <c r="B40" s="124"/>
      <c r="C40" s="124"/>
      <c r="D40" s="124"/>
      <c r="E40" s="124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</row>
    <row r="41" spans="1:24" ht="16.5" customHeight="1">
      <c r="A41" s="130"/>
      <c r="B41" s="124"/>
      <c r="C41" s="124"/>
      <c r="D41" s="124"/>
      <c r="E41" s="124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</row>
    <row r="42" spans="1:24" ht="16.5" customHeight="1">
      <c r="A42" s="316" t="s">
        <v>157</v>
      </c>
      <c r="B42" s="316"/>
      <c r="C42" s="316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  <c r="Q42" s="316"/>
      <c r="R42" s="316"/>
      <c r="S42" s="316"/>
      <c r="T42" s="316"/>
      <c r="U42" s="316"/>
      <c r="V42" s="316"/>
      <c r="W42" s="131"/>
      <c r="X42" s="131"/>
    </row>
    <row r="43" spans="1:24" ht="16.5" customHeight="1">
      <c r="A43" s="302"/>
      <c r="B43" s="302"/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131"/>
      <c r="X43" s="131"/>
    </row>
    <row r="44" spans="1:24" ht="16.5" customHeight="1">
      <c r="A44" s="302"/>
      <c r="B44" s="302"/>
      <c r="C44" s="302"/>
      <c r="D44" s="302"/>
      <c r="E44" s="302"/>
      <c r="F44" s="302"/>
      <c r="G44" s="302"/>
      <c r="H44" s="302"/>
      <c r="I44" s="302"/>
      <c r="J44" s="302"/>
      <c r="K44" s="302"/>
      <c r="L44" s="302"/>
      <c r="M44" s="302"/>
      <c r="N44" s="302"/>
      <c r="O44" s="302"/>
      <c r="P44" s="302"/>
      <c r="Q44" s="302"/>
      <c r="R44" s="302"/>
      <c r="S44" s="302"/>
      <c r="T44" s="302"/>
      <c r="U44" s="302"/>
      <c r="V44" s="302"/>
      <c r="W44" s="131"/>
      <c r="X44" s="131"/>
    </row>
    <row r="45" spans="1:24" ht="9" customHeight="1">
      <c r="A45" s="302"/>
      <c r="B45" s="302"/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131"/>
      <c r="X45" s="131"/>
    </row>
    <row r="46" spans="1:24" s="59" customFormat="1" ht="21.95" customHeight="1">
      <c r="A46" s="317" t="str">
        <f>+'EN 5 (3M)'!A66</f>
        <v>The accompanying notes form part of this interim financial information.</v>
      </c>
      <c r="B46" s="317"/>
      <c r="C46" s="317"/>
      <c r="D46" s="318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134"/>
      <c r="R46" s="135"/>
      <c r="S46" s="134"/>
      <c r="T46" s="92"/>
      <c r="U46" s="134"/>
      <c r="V46" s="92"/>
      <c r="W46" s="92"/>
      <c r="X46" s="92"/>
    </row>
  </sheetData>
  <mergeCells count="5">
    <mergeCell ref="F6:X6"/>
    <mergeCell ref="F7:U7"/>
    <mergeCell ref="N10:P10"/>
    <mergeCell ref="A42:V42"/>
    <mergeCell ref="A46:P46"/>
  </mergeCells>
  <pageMargins left="0.3" right="0.3" top="0.5" bottom="0.6" header="0.49" footer="0.4"/>
  <pageSetup paperSize="9" scale="75" firstPageNumber="6" fitToHeight="0" orientation="landscape" useFirstPageNumber="1" horizontalDpi="1200" verticalDpi="1200" r:id="rId1"/>
  <headerFooter>
    <oddFooter>&amp;R&amp;"Arial,Regular"&amp;9&amp;P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24CF3-5C21-45C8-B8CD-49EE2AC7568E}">
  <sheetPr>
    <tabColor theme="9" tint="-0.249977111117893"/>
  </sheetPr>
  <dimension ref="A1:P36"/>
  <sheetViews>
    <sheetView zoomScaleNormal="100" zoomScaleSheetLayoutView="55" workbookViewId="0">
      <selection activeCell="I42" sqref="I42"/>
    </sheetView>
  </sheetViews>
  <sheetFormatPr defaultRowHeight="16.5" customHeight="1"/>
  <cols>
    <col min="1" max="1" width="1.7109375" style="59" customWidth="1"/>
    <col min="2" max="2" width="37.28515625" style="59" customWidth="1"/>
    <col min="3" max="3" width="6.85546875" style="60" customWidth="1"/>
    <col min="4" max="4" width="1.140625" style="60" customWidth="1"/>
    <col min="5" max="5" width="13.28515625" style="60" customWidth="1"/>
    <col min="6" max="6" width="1.140625" style="60" customWidth="1"/>
    <col min="7" max="7" width="13.28515625" style="60" customWidth="1"/>
    <col min="8" max="8" width="1.140625" style="60" customWidth="1"/>
    <col min="9" max="9" width="16.28515625" style="60" customWidth="1"/>
    <col min="10" max="10" width="1.140625" style="60" customWidth="1"/>
    <col min="11" max="11" width="13.140625" style="60" customWidth="1"/>
    <col min="12" max="12" width="1.140625" style="60" customWidth="1"/>
    <col min="13" max="13" width="14.42578125" style="60" customWidth="1"/>
    <col min="14" max="14" width="1.140625" style="60" customWidth="1"/>
    <col min="15" max="15" width="13.140625" style="60" customWidth="1"/>
    <col min="16" max="154" width="9.140625" style="59"/>
    <col min="155" max="155" width="1.7109375" style="59" customWidth="1"/>
    <col min="156" max="156" width="58" style="59" customWidth="1"/>
    <col min="157" max="157" width="6.85546875" style="59" customWidth="1"/>
    <col min="158" max="158" width="1.7109375" style="59" customWidth="1"/>
    <col min="159" max="159" width="15.7109375" style="59" customWidth="1"/>
    <col min="160" max="160" width="1.7109375" style="59" customWidth="1"/>
    <col min="161" max="161" width="15.7109375" style="59" customWidth="1"/>
    <col min="162" max="162" width="1.7109375" style="59" customWidth="1"/>
    <col min="163" max="163" width="15.7109375" style="59" customWidth="1"/>
    <col min="164" max="164" width="1.7109375" style="59" customWidth="1"/>
    <col min="165" max="165" width="15.7109375" style="59" customWidth="1"/>
    <col min="166" max="410" width="9.140625" style="59"/>
    <col min="411" max="411" width="1.7109375" style="59" customWidth="1"/>
    <col min="412" max="412" width="58" style="59" customWidth="1"/>
    <col min="413" max="413" width="6.85546875" style="59" customWidth="1"/>
    <col min="414" max="414" width="1.7109375" style="59" customWidth="1"/>
    <col min="415" max="415" width="15.7109375" style="59" customWidth="1"/>
    <col min="416" max="416" width="1.7109375" style="59" customWidth="1"/>
    <col min="417" max="417" width="15.7109375" style="59" customWidth="1"/>
    <col min="418" max="418" width="1.7109375" style="59" customWidth="1"/>
    <col min="419" max="419" width="15.7109375" style="59" customWidth="1"/>
    <col min="420" max="420" width="1.7109375" style="59" customWidth="1"/>
    <col min="421" max="421" width="15.7109375" style="59" customWidth="1"/>
    <col min="422" max="666" width="9.140625" style="59"/>
    <col min="667" max="667" width="1.7109375" style="59" customWidth="1"/>
    <col min="668" max="668" width="58" style="59" customWidth="1"/>
    <col min="669" max="669" width="6.85546875" style="59" customWidth="1"/>
    <col min="670" max="670" width="1.7109375" style="59" customWidth="1"/>
    <col min="671" max="671" width="15.7109375" style="59" customWidth="1"/>
    <col min="672" max="672" width="1.7109375" style="59" customWidth="1"/>
    <col min="673" max="673" width="15.7109375" style="59" customWidth="1"/>
    <col min="674" max="674" width="1.7109375" style="59" customWidth="1"/>
    <col min="675" max="675" width="15.7109375" style="59" customWidth="1"/>
    <col min="676" max="676" width="1.7109375" style="59" customWidth="1"/>
    <col min="677" max="677" width="15.7109375" style="59" customWidth="1"/>
    <col min="678" max="922" width="9.140625" style="59"/>
    <col min="923" max="923" width="1.7109375" style="59" customWidth="1"/>
    <col min="924" max="924" width="58" style="59" customWidth="1"/>
    <col min="925" max="925" width="6.85546875" style="59" customWidth="1"/>
    <col min="926" max="926" width="1.7109375" style="59" customWidth="1"/>
    <col min="927" max="927" width="15.7109375" style="59" customWidth="1"/>
    <col min="928" max="928" width="1.7109375" style="59" customWidth="1"/>
    <col min="929" max="929" width="15.7109375" style="59" customWidth="1"/>
    <col min="930" max="930" width="1.7109375" style="59" customWidth="1"/>
    <col min="931" max="931" width="15.7109375" style="59" customWidth="1"/>
    <col min="932" max="932" width="1.7109375" style="59" customWidth="1"/>
    <col min="933" max="933" width="15.7109375" style="59" customWidth="1"/>
    <col min="934" max="1178" width="9.140625" style="59"/>
    <col min="1179" max="1179" width="1.7109375" style="59" customWidth="1"/>
    <col min="1180" max="1180" width="58" style="59" customWidth="1"/>
    <col min="1181" max="1181" width="6.85546875" style="59" customWidth="1"/>
    <col min="1182" max="1182" width="1.7109375" style="59" customWidth="1"/>
    <col min="1183" max="1183" width="15.7109375" style="59" customWidth="1"/>
    <col min="1184" max="1184" width="1.7109375" style="59" customWidth="1"/>
    <col min="1185" max="1185" width="15.7109375" style="59" customWidth="1"/>
    <col min="1186" max="1186" width="1.7109375" style="59" customWidth="1"/>
    <col min="1187" max="1187" width="15.7109375" style="59" customWidth="1"/>
    <col min="1188" max="1188" width="1.7109375" style="59" customWidth="1"/>
    <col min="1189" max="1189" width="15.7109375" style="59" customWidth="1"/>
    <col min="1190" max="1434" width="9.140625" style="59"/>
    <col min="1435" max="1435" width="1.7109375" style="59" customWidth="1"/>
    <col min="1436" max="1436" width="58" style="59" customWidth="1"/>
    <col min="1437" max="1437" width="6.85546875" style="59" customWidth="1"/>
    <col min="1438" max="1438" width="1.7109375" style="59" customWidth="1"/>
    <col min="1439" max="1439" width="15.7109375" style="59" customWidth="1"/>
    <col min="1440" max="1440" width="1.7109375" style="59" customWidth="1"/>
    <col min="1441" max="1441" width="15.7109375" style="59" customWidth="1"/>
    <col min="1442" max="1442" width="1.7109375" style="59" customWidth="1"/>
    <col min="1443" max="1443" width="15.7109375" style="59" customWidth="1"/>
    <col min="1444" max="1444" width="1.7109375" style="59" customWidth="1"/>
    <col min="1445" max="1445" width="15.7109375" style="59" customWidth="1"/>
    <col min="1446" max="1690" width="9.140625" style="59"/>
    <col min="1691" max="1691" width="1.7109375" style="59" customWidth="1"/>
    <col min="1692" max="1692" width="58" style="59" customWidth="1"/>
    <col min="1693" max="1693" width="6.85546875" style="59" customWidth="1"/>
    <col min="1694" max="1694" width="1.7109375" style="59" customWidth="1"/>
    <col min="1695" max="1695" width="15.7109375" style="59" customWidth="1"/>
    <col min="1696" max="1696" width="1.7109375" style="59" customWidth="1"/>
    <col min="1697" max="1697" width="15.7109375" style="59" customWidth="1"/>
    <col min="1698" max="1698" width="1.7109375" style="59" customWidth="1"/>
    <col min="1699" max="1699" width="15.7109375" style="59" customWidth="1"/>
    <col min="1700" max="1700" width="1.7109375" style="59" customWidth="1"/>
    <col min="1701" max="1701" width="15.7109375" style="59" customWidth="1"/>
    <col min="1702" max="1946" width="9.140625" style="59"/>
    <col min="1947" max="1947" width="1.7109375" style="59" customWidth="1"/>
    <col min="1948" max="1948" width="58" style="59" customWidth="1"/>
    <col min="1949" max="1949" width="6.85546875" style="59" customWidth="1"/>
    <col min="1950" max="1950" width="1.7109375" style="59" customWidth="1"/>
    <col min="1951" max="1951" width="15.7109375" style="59" customWidth="1"/>
    <col min="1952" max="1952" width="1.7109375" style="59" customWidth="1"/>
    <col min="1953" max="1953" width="15.7109375" style="59" customWidth="1"/>
    <col min="1954" max="1954" width="1.7109375" style="59" customWidth="1"/>
    <col min="1955" max="1955" width="15.7109375" style="59" customWidth="1"/>
    <col min="1956" max="1956" width="1.7109375" style="59" customWidth="1"/>
    <col min="1957" max="1957" width="15.7109375" style="59" customWidth="1"/>
    <col min="1958" max="2202" width="9.140625" style="59"/>
    <col min="2203" max="2203" width="1.7109375" style="59" customWidth="1"/>
    <col min="2204" max="2204" width="58" style="59" customWidth="1"/>
    <col min="2205" max="2205" width="6.85546875" style="59" customWidth="1"/>
    <col min="2206" max="2206" width="1.7109375" style="59" customWidth="1"/>
    <col min="2207" max="2207" width="15.7109375" style="59" customWidth="1"/>
    <col min="2208" max="2208" width="1.7109375" style="59" customWidth="1"/>
    <col min="2209" max="2209" width="15.7109375" style="59" customWidth="1"/>
    <col min="2210" max="2210" width="1.7109375" style="59" customWidth="1"/>
    <col min="2211" max="2211" width="15.7109375" style="59" customWidth="1"/>
    <col min="2212" max="2212" width="1.7109375" style="59" customWidth="1"/>
    <col min="2213" max="2213" width="15.7109375" style="59" customWidth="1"/>
    <col min="2214" max="2458" width="9.140625" style="59"/>
    <col min="2459" max="2459" width="1.7109375" style="59" customWidth="1"/>
    <col min="2460" max="2460" width="58" style="59" customWidth="1"/>
    <col min="2461" max="2461" width="6.85546875" style="59" customWidth="1"/>
    <col min="2462" max="2462" width="1.7109375" style="59" customWidth="1"/>
    <col min="2463" max="2463" width="15.7109375" style="59" customWidth="1"/>
    <col min="2464" max="2464" width="1.7109375" style="59" customWidth="1"/>
    <col min="2465" max="2465" width="15.7109375" style="59" customWidth="1"/>
    <col min="2466" max="2466" width="1.7109375" style="59" customWidth="1"/>
    <col min="2467" max="2467" width="15.7109375" style="59" customWidth="1"/>
    <col min="2468" max="2468" width="1.7109375" style="59" customWidth="1"/>
    <col min="2469" max="2469" width="15.7109375" style="59" customWidth="1"/>
    <col min="2470" max="2714" width="9.140625" style="59"/>
    <col min="2715" max="2715" width="1.7109375" style="59" customWidth="1"/>
    <col min="2716" max="2716" width="58" style="59" customWidth="1"/>
    <col min="2717" max="2717" width="6.85546875" style="59" customWidth="1"/>
    <col min="2718" max="2718" width="1.7109375" style="59" customWidth="1"/>
    <col min="2719" max="2719" width="15.7109375" style="59" customWidth="1"/>
    <col min="2720" max="2720" width="1.7109375" style="59" customWidth="1"/>
    <col min="2721" max="2721" width="15.7109375" style="59" customWidth="1"/>
    <col min="2722" max="2722" width="1.7109375" style="59" customWidth="1"/>
    <col min="2723" max="2723" width="15.7109375" style="59" customWidth="1"/>
    <col min="2724" max="2724" width="1.7109375" style="59" customWidth="1"/>
    <col min="2725" max="2725" width="15.7109375" style="59" customWidth="1"/>
    <col min="2726" max="2970" width="9.140625" style="59"/>
    <col min="2971" max="2971" width="1.7109375" style="59" customWidth="1"/>
    <col min="2972" max="2972" width="58" style="59" customWidth="1"/>
    <col min="2973" max="2973" width="6.85546875" style="59" customWidth="1"/>
    <col min="2974" max="2974" width="1.7109375" style="59" customWidth="1"/>
    <col min="2975" max="2975" width="15.7109375" style="59" customWidth="1"/>
    <col min="2976" max="2976" width="1.7109375" style="59" customWidth="1"/>
    <col min="2977" max="2977" width="15.7109375" style="59" customWidth="1"/>
    <col min="2978" max="2978" width="1.7109375" style="59" customWidth="1"/>
    <col min="2979" max="2979" width="15.7109375" style="59" customWidth="1"/>
    <col min="2980" max="2980" width="1.7109375" style="59" customWidth="1"/>
    <col min="2981" max="2981" width="15.7109375" style="59" customWidth="1"/>
    <col min="2982" max="3226" width="9.140625" style="59"/>
    <col min="3227" max="3227" width="1.7109375" style="59" customWidth="1"/>
    <col min="3228" max="3228" width="58" style="59" customWidth="1"/>
    <col min="3229" max="3229" width="6.85546875" style="59" customWidth="1"/>
    <col min="3230" max="3230" width="1.7109375" style="59" customWidth="1"/>
    <col min="3231" max="3231" width="15.7109375" style="59" customWidth="1"/>
    <col min="3232" max="3232" width="1.7109375" style="59" customWidth="1"/>
    <col min="3233" max="3233" width="15.7109375" style="59" customWidth="1"/>
    <col min="3234" max="3234" width="1.7109375" style="59" customWidth="1"/>
    <col min="3235" max="3235" width="15.7109375" style="59" customWidth="1"/>
    <col min="3236" max="3236" width="1.7109375" style="59" customWidth="1"/>
    <col min="3237" max="3237" width="15.7109375" style="59" customWidth="1"/>
    <col min="3238" max="3482" width="9.140625" style="59"/>
    <col min="3483" max="3483" width="1.7109375" style="59" customWidth="1"/>
    <col min="3484" max="3484" width="58" style="59" customWidth="1"/>
    <col min="3485" max="3485" width="6.85546875" style="59" customWidth="1"/>
    <col min="3486" max="3486" width="1.7109375" style="59" customWidth="1"/>
    <col min="3487" max="3487" width="15.7109375" style="59" customWidth="1"/>
    <col min="3488" max="3488" width="1.7109375" style="59" customWidth="1"/>
    <col min="3489" max="3489" width="15.7109375" style="59" customWidth="1"/>
    <col min="3490" max="3490" width="1.7109375" style="59" customWidth="1"/>
    <col min="3491" max="3491" width="15.7109375" style="59" customWidth="1"/>
    <col min="3492" max="3492" width="1.7109375" style="59" customWidth="1"/>
    <col min="3493" max="3493" width="15.7109375" style="59" customWidth="1"/>
    <col min="3494" max="3738" width="9.140625" style="59"/>
    <col min="3739" max="3739" width="1.7109375" style="59" customWidth="1"/>
    <col min="3740" max="3740" width="58" style="59" customWidth="1"/>
    <col min="3741" max="3741" width="6.85546875" style="59" customWidth="1"/>
    <col min="3742" max="3742" width="1.7109375" style="59" customWidth="1"/>
    <col min="3743" max="3743" width="15.7109375" style="59" customWidth="1"/>
    <col min="3744" max="3744" width="1.7109375" style="59" customWidth="1"/>
    <col min="3745" max="3745" width="15.7109375" style="59" customWidth="1"/>
    <col min="3746" max="3746" width="1.7109375" style="59" customWidth="1"/>
    <col min="3747" max="3747" width="15.7109375" style="59" customWidth="1"/>
    <col min="3748" max="3748" width="1.7109375" style="59" customWidth="1"/>
    <col min="3749" max="3749" width="15.7109375" style="59" customWidth="1"/>
    <col min="3750" max="3994" width="9.140625" style="59"/>
    <col min="3995" max="3995" width="1.7109375" style="59" customWidth="1"/>
    <col min="3996" max="3996" width="58" style="59" customWidth="1"/>
    <col min="3997" max="3997" width="6.85546875" style="59" customWidth="1"/>
    <col min="3998" max="3998" width="1.7109375" style="59" customWidth="1"/>
    <col min="3999" max="3999" width="15.7109375" style="59" customWidth="1"/>
    <col min="4000" max="4000" width="1.7109375" style="59" customWidth="1"/>
    <col min="4001" max="4001" width="15.7109375" style="59" customWidth="1"/>
    <col min="4002" max="4002" width="1.7109375" style="59" customWidth="1"/>
    <col min="4003" max="4003" width="15.7109375" style="59" customWidth="1"/>
    <col min="4004" max="4004" width="1.7109375" style="59" customWidth="1"/>
    <col min="4005" max="4005" width="15.7109375" style="59" customWidth="1"/>
    <col min="4006" max="4250" width="9.140625" style="59"/>
    <col min="4251" max="4251" width="1.7109375" style="59" customWidth="1"/>
    <col min="4252" max="4252" width="58" style="59" customWidth="1"/>
    <col min="4253" max="4253" width="6.85546875" style="59" customWidth="1"/>
    <col min="4254" max="4254" width="1.7109375" style="59" customWidth="1"/>
    <col min="4255" max="4255" width="15.7109375" style="59" customWidth="1"/>
    <col min="4256" max="4256" width="1.7109375" style="59" customWidth="1"/>
    <col min="4257" max="4257" width="15.7109375" style="59" customWidth="1"/>
    <col min="4258" max="4258" width="1.7109375" style="59" customWidth="1"/>
    <col min="4259" max="4259" width="15.7109375" style="59" customWidth="1"/>
    <col min="4260" max="4260" width="1.7109375" style="59" customWidth="1"/>
    <col min="4261" max="4261" width="15.7109375" style="59" customWidth="1"/>
    <col min="4262" max="4506" width="9.140625" style="59"/>
    <col min="4507" max="4507" width="1.7109375" style="59" customWidth="1"/>
    <col min="4508" max="4508" width="58" style="59" customWidth="1"/>
    <col min="4509" max="4509" width="6.85546875" style="59" customWidth="1"/>
    <col min="4510" max="4510" width="1.7109375" style="59" customWidth="1"/>
    <col min="4511" max="4511" width="15.7109375" style="59" customWidth="1"/>
    <col min="4512" max="4512" width="1.7109375" style="59" customWidth="1"/>
    <col min="4513" max="4513" width="15.7109375" style="59" customWidth="1"/>
    <col min="4514" max="4514" width="1.7109375" style="59" customWidth="1"/>
    <col min="4515" max="4515" width="15.7109375" style="59" customWidth="1"/>
    <col min="4516" max="4516" width="1.7109375" style="59" customWidth="1"/>
    <col min="4517" max="4517" width="15.7109375" style="59" customWidth="1"/>
    <col min="4518" max="4762" width="9.140625" style="59"/>
    <col min="4763" max="4763" width="1.7109375" style="59" customWidth="1"/>
    <col min="4764" max="4764" width="58" style="59" customWidth="1"/>
    <col min="4765" max="4765" width="6.85546875" style="59" customWidth="1"/>
    <col min="4766" max="4766" width="1.7109375" style="59" customWidth="1"/>
    <col min="4767" max="4767" width="15.7109375" style="59" customWidth="1"/>
    <col min="4768" max="4768" width="1.7109375" style="59" customWidth="1"/>
    <col min="4769" max="4769" width="15.7109375" style="59" customWidth="1"/>
    <col min="4770" max="4770" width="1.7109375" style="59" customWidth="1"/>
    <col min="4771" max="4771" width="15.7109375" style="59" customWidth="1"/>
    <col min="4772" max="4772" width="1.7109375" style="59" customWidth="1"/>
    <col min="4773" max="4773" width="15.7109375" style="59" customWidth="1"/>
    <col min="4774" max="5018" width="9.140625" style="59"/>
    <col min="5019" max="5019" width="1.7109375" style="59" customWidth="1"/>
    <col min="5020" max="5020" width="58" style="59" customWidth="1"/>
    <col min="5021" max="5021" width="6.85546875" style="59" customWidth="1"/>
    <col min="5022" max="5022" width="1.7109375" style="59" customWidth="1"/>
    <col min="5023" max="5023" width="15.7109375" style="59" customWidth="1"/>
    <col min="5024" max="5024" width="1.7109375" style="59" customWidth="1"/>
    <col min="5025" max="5025" width="15.7109375" style="59" customWidth="1"/>
    <col min="5026" max="5026" width="1.7109375" style="59" customWidth="1"/>
    <col min="5027" max="5027" width="15.7109375" style="59" customWidth="1"/>
    <col min="5028" max="5028" width="1.7109375" style="59" customWidth="1"/>
    <col min="5029" max="5029" width="15.7109375" style="59" customWidth="1"/>
    <col min="5030" max="5274" width="9.140625" style="59"/>
    <col min="5275" max="5275" width="1.7109375" style="59" customWidth="1"/>
    <col min="5276" max="5276" width="58" style="59" customWidth="1"/>
    <col min="5277" max="5277" width="6.85546875" style="59" customWidth="1"/>
    <col min="5278" max="5278" width="1.7109375" style="59" customWidth="1"/>
    <col min="5279" max="5279" width="15.7109375" style="59" customWidth="1"/>
    <col min="5280" max="5280" width="1.7109375" style="59" customWidth="1"/>
    <col min="5281" max="5281" width="15.7109375" style="59" customWidth="1"/>
    <col min="5282" max="5282" width="1.7109375" style="59" customWidth="1"/>
    <col min="5283" max="5283" width="15.7109375" style="59" customWidth="1"/>
    <col min="5284" max="5284" width="1.7109375" style="59" customWidth="1"/>
    <col min="5285" max="5285" width="15.7109375" style="59" customWidth="1"/>
    <col min="5286" max="5530" width="9.140625" style="59"/>
    <col min="5531" max="5531" width="1.7109375" style="59" customWidth="1"/>
    <col min="5532" max="5532" width="58" style="59" customWidth="1"/>
    <col min="5533" max="5533" width="6.85546875" style="59" customWidth="1"/>
    <col min="5534" max="5534" width="1.7109375" style="59" customWidth="1"/>
    <col min="5535" max="5535" width="15.7109375" style="59" customWidth="1"/>
    <col min="5536" max="5536" width="1.7109375" style="59" customWidth="1"/>
    <col min="5537" max="5537" width="15.7109375" style="59" customWidth="1"/>
    <col min="5538" max="5538" width="1.7109375" style="59" customWidth="1"/>
    <col min="5539" max="5539" width="15.7109375" style="59" customWidth="1"/>
    <col min="5540" max="5540" width="1.7109375" style="59" customWidth="1"/>
    <col min="5541" max="5541" width="15.7109375" style="59" customWidth="1"/>
    <col min="5542" max="5786" width="9.140625" style="59"/>
    <col min="5787" max="5787" width="1.7109375" style="59" customWidth="1"/>
    <col min="5788" max="5788" width="58" style="59" customWidth="1"/>
    <col min="5789" max="5789" width="6.85546875" style="59" customWidth="1"/>
    <col min="5790" max="5790" width="1.7109375" style="59" customWidth="1"/>
    <col min="5791" max="5791" width="15.7109375" style="59" customWidth="1"/>
    <col min="5792" max="5792" width="1.7109375" style="59" customWidth="1"/>
    <col min="5793" max="5793" width="15.7109375" style="59" customWidth="1"/>
    <col min="5794" max="5794" width="1.7109375" style="59" customWidth="1"/>
    <col min="5795" max="5795" width="15.7109375" style="59" customWidth="1"/>
    <col min="5796" max="5796" width="1.7109375" style="59" customWidth="1"/>
    <col min="5797" max="5797" width="15.7109375" style="59" customWidth="1"/>
    <col min="5798" max="6042" width="9.140625" style="59"/>
    <col min="6043" max="6043" width="1.7109375" style="59" customWidth="1"/>
    <col min="6044" max="6044" width="58" style="59" customWidth="1"/>
    <col min="6045" max="6045" width="6.85546875" style="59" customWidth="1"/>
    <col min="6046" max="6046" width="1.7109375" style="59" customWidth="1"/>
    <col min="6047" max="6047" width="15.7109375" style="59" customWidth="1"/>
    <col min="6048" max="6048" width="1.7109375" style="59" customWidth="1"/>
    <col min="6049" max="6049" width="15.7109375" style="59" customWidth="1"/>
    <col min="6050" max="6050" width="1.7109375" style="59" customWidth="1"/>
    <col min="6051" max="6051" width="15.7109375" style="59" customWidth="1"/>
    <col min="6052" max="6052" width="1.7109375" style="59" customWidth="1"/>
    <col min="6053" max="6053" width="15.7109375" style="59" customWidth="1"/>
    <col min="6054" max="6298" width="9.140625" style="59"/>
    <col min="6299" max="6299" width="1.7109375" style="59" customWidth="1"/>
    <col min="6300" max="6300" width="58" style="59" customWidth="1"/>
    <col min="6301" max="6301" width="6.85546875" style="59" customWidth="1"/>
    <col min="6302" max="6302" width="1.7109375" style="59" customWidth="1"/>
    <col min="6303" max="6303" width="15.7109375" style="59" customWidth="1"/>
    <col min="6304" max="6304" width="1.7109375" style="59" customWidth="1"/>
    <col min="6305" max="6305" width="15.7109375" style="59" customWidth="1"/>
    <col min="6306" max="6306" width="1.7109375" style="59" customWidth="1"/>
    <col min="6307" max="6307" width="15.7109375" style="59" customWidth="1"/>
    <col min="6308" max="6308" width="1.7109375" style="59" customWidth="1"/>
    <col min="6309" max="6309" width="15.7109375" style="59" customWidth="1"/>
    <col min="6310" max="6554" width="9.140625" style="59"/>
    <col min="6555" max="6555" width="1.7109375" style="59" customWidth="1"/>
    <col min="6556" max="6556" width="58" style="59" customWidth="1"/>
    <col min="6557" max="6557" width="6.85546875" style="59" customWidth="1"/>
    <col min="6558" max="6558" width="1.7109375" style="59" customWidth="1"/>
    <col min="6559" max="6559" width="15.7109375" style="59" customWidth="1"/>
    <col min="6560" max="6560" width="1.7109375" style="59" customWidth="1"/>
    <col min="6561" max="6561" width="15.7109375" style="59" customWidth="1"/>
    <col min="6562" max="6562" width="1.7109375" style="59" customWidth="1"/>
    <col min="6563" max="6563" width="15.7109375" style="59" customWidth="1"/>
    <col min="6564" max="6564" width="1.7109375" style="59" customWidth="1"/>
    <col min="6565" max="6565" width="15.7109375" style="59" customWidth="1"/>
    <col min="6566" max="6810" width="9.140625" style="59"/>
    <col min="6811" max="6811" width="1.7109375" style="59" customWidth="1"/>
    <col min="6812" max="6812" width="58" style="59" customWidth="1"/>
    <col min="6813" max="6813" width="6.85546875" style="59" customWidth="1"/>
    <col min="6814" max="6814" width="1.7109375" style="59" customWidth="1"/>
    <col min="6815" max="6815" width="15.7109375" style="59" customWidth="1"/>
    <col min="6816" max="6816" width="1.7109375" style="59" customWidth="1"/>
    <col min="6817" max="6817" width="15.7109375" style="59" customWidth="1"/>
    <col min="6818" max="6818" width="1.7109375" style="59" customWidth="1"/>
    <col min="6819" max="6819" width="15.7109375" style="59" customWidth="1"/>
    <col min="6820" max="6820" width="1.7109375" style="59" customWidth="1"/>
    <col min="6821" max="6821" width="15.7109375" style="59" customWidth="1"/>
    <col min="6822" max="7066" width="9.140625" style="59"/>
    <col min="7067" max="7067" width="1.7109375" style="59" customWidth="1"/>
    <col min="7068" max="7068" width="58" style="59" customWidth="1"/>
    <col min="7069" max="7069" width="6.85546875" style="59" customWidth="1"/>
    <col min="7070" max="7070" width="1.7109375" style="59" customWidth="1"/>
    <col min="7071" max="7071" width="15.7109375" style="59" customWidth="1"/>
    <col min="7072" max="7072" width="1.7109375" style="59" customWidth="1"/>
    <col min="7073" max="7073" width="15.7109375" style="59" customWidth="1"/>
    <col min="7074" max="7074" width="1.7109375" style="59" customWidth="1"/>
    <col min="7075" max="7075" width="15.7109375" style="59" customWidth="1"/>
    <col min="7076" max="7076" width="1.7109375" style="59" customWidth="1"/>
    <col min="7077" max="7077" width="15.7109375" style="59" customWidth="1"/>
    <col min="7078" max="7322" width="9.140625" style="59"/>
    <col min="7323" max="7323" width="1.7109375" style="59" customWidth="1"/>
    <col min="7324" max="7324" width="58" style="59" customWidth="1"/>
    <col min="7325" max="7325" width="6.85546875" style="59" customWidth="1"/>
    <col min="7326" max="7326" width="1.7109375" style="59" customWidth="1"/>
    <col min="7327" max="7327" width="15.7109375" style="59" customWidth="1"/>
    <col min="7328" max="7328" width="1.7109375" style="59" customWidth="1"/>
    <col min="7329" max="7329" width="15.7109375" style="59" customWidth="1"/>
    <col min="7330" max="7330" width="1.7109375" style="59" customWidth="1"/>
    <col min="7331" max="7331" width="15.7109375" style="59" customWidth="1"/>
    <col min="7332" max="7332" width="1.7109375" style="59" customWidth="1"/>
    <col min="7333" max="7333" width="15.7109375" style="59" customWidth="1"/>
    <col min="7334" max="7578" width="9.140625" style="59"/>
    <col min="7579" max="7579" width="1.7109375" style="59" customWidth="1"/>
    <col min="7580" max="7580" width="58" style="59" customWidth="1"/>
    <col min="7581" max="7581" width="6.85546875" style="59" customWidth="1"/>
    <col min="7582" max="7582" width="1.7109375" style="59" customWidth="1"/>
    <col min="7583" max="7583" width="15.7109375" style="59" customWidth="1"/>
    <col min="7584" max="7584" width="1.7109375" style="59" customWidth="1"/>
    <col min="7585" max="7585" width="15.7109375" style="59" customWidth="1"/>
    <col min="7586" max="7586" width="1.7109375" style="59" customWidth="1"/>
    <col min="7587" max="7587" width="15.7109375" style="59" customWidth="1"/>
    <col min="7588" max="7588" width="1.7109375" style="59" customWidth="1"/>
    <col min="7589" max="7589" width="15.7109375" style="59" customWidth="1"/>
    <col min="7590" max="7834" width="9.140625" style="59"/>
    <col min="7835" max="7835" width="1.7109375" style="59" customWidth="1"/>
    <col min="7836" max="7836" width="58" style="59" customWidth="1"/>
    <col min="7837" max="7837" width="6.85546875" style="59" customWidth="1"/>
    <col min="7838" max="7838" width="1.7109375" style="59" customWidth="1"/>
    <col min="7839" max="7839" width="15.7109375" style="59" customWidth="1"/>
    <col min="7840" max="7840" width="1.7109375" style="59" customWidth="1"/>
    <col min="7841" max="7841" width="15.7109375" style="59" customWidth="1"/>
    <col min="7842" max="7842" width="1.7109375" style="59" customWidth="1"/>
    <col min="7843" max="7843" width="15.7109375" style="59" customWidth="1"/>
    <col min="7844" max="7844" width="1.7109375" style="59" customWidth="1"/>
    <col min="7845" max="7845" width="15.7109375" style="59" customWidth="1"/>
    <col min="7846" max="8090" width="9.140625" style="59"/>
    <col min="8091" max="8091" width="1.7109375" style="59" customWidth="1"/>
    <col min="8092" max="8092" width="58" style="59" customWidth="1"/>
    <col min="8093" max="8093" width="6.85546875" style="59" customWidth="1"/>
    <col min="8094" max="8094" width="1.7109375" style="59" customWidth="1"/>
    <col min="8095" max="8095" width="15.7109375" style="59" customWidth="1"/>
    <col min="8096" max="8096" width="1.7109375" style="59" customWidth="1"/>
    <col min="8097" max="8097" width="15.7109375" style="59" customWidth="1"/>
    <col min="8098" max="8098" width="1.7109375" style="59" customWidth="1"/>
    <col min="8099" max="8099" width="15.7109375" style="59" customWidth="1"/>
    <col min="8100" max="8100" width="1.7109375" style="59" customWidth="1"/>
    <col min="8101" max="8101" width="15.7109375" style="59" customWidth="1"/>
    <col min="8102" max="8346" width="9.140625" style="59"/>
    <col min="8347" max="8347" width="1.7109375" style="59" customWidth="1"/>
    <col min="8348" max="8348" width="58" style="59" customWidth="1"/>
    <col min="8349" max="8349" width="6.85546875" style="59" customWidth="1"/>
    <col min="8350" max="8350" width="1.7109375" style="59" customWidth="1"/>
    <col min="8351" max="8351" width="15.7109375" style="59" customWidth="1"/>
    <col min="8352" max="8352" width="1.7109375" style="59" customWidth="1"/>
    <col min="8353" max="8353" width="15.7109375" style="59" customWidth="1"/>
    <col min="8354" max="8354" width="1.7109375" style="59" customWidth="1"/>
    <col min="8355" max="8355" width="15.7109375" style="59" customWidth="1"/>
    <col min="8356" max="8356" width="1.7109375" style="59" customWidth="1"/>
    <col min="8357" max="8357" width="15.7109375" style="59" customWidth="1"/>
    <col min="8358" max="8602" width="9.140625" style="59"/>
    <col min="8603" max="8603" width="1.7109375" style="59" customWidth="1"/>
    <col min="8604" max="8604" width="58" style="59" customWidth="1"/>
    <col min="8605" max="8605" width="6.85546875" style="59" customWidth="1"/>
    <col min="8606" max="8606" width="1.7109375" style="59" customWidth="1"/>
    <col min="8607" max="8607" width="15.7109375" style="59" customWidth="1"/>
    <col min="8608" max="8608" width="1.7109375" style="59" customWidth="1"/>
    <col min="8609" max="8609" width="15.7109375" style="59" customWidth="1"/>
    <col min="8610" max="8610" width="1.7109375" style="59" customWidth="1"/>
    <col min="8611" max="8611" width="15.7109375" style="59" customWidth="1"/>
    <col min="8612" max="8612" width="1.7109375" style="59" customWidth="1"/>
    <col min="8613" max="8613" width="15.7109375" style="59" customWidth="1"/>
    <col min="8614" max="8858" width="9.140625" style="59"/>
    <col min="8859" max="8859" width="1.7109375" style="59" customWidth="1"/>
    <col min="8860" max="8860" width="58" style="59" customWidth="1"/>
    <col min="8861" max="8861" width="6.85546875" style="59" customWidth="1"/>
    <col min="8862" max="8862" width="1.7109375" style="59" customWidth="1"/>
    <col min="8863" max="8863" width="15.7109375" style="59" customWidth="1"/>
    <col min="8864" max="8864" width="1.7109375" style="59" customWidth="1"/>
    <col min="8865" max="8865" width="15.7109375" style="59" customWidth="1"/>
    <col min="8866" max="8866" width="1.7109375" style="59" customWidth="1"/>
    <col min="8867" max="8867" width="15.7109375" style="59" customWidth="1"/>
    <col min="8868" max="8868" width="1.7109375" style="59" customWidth="1"/>
    <col min="8869" max="8869" width="15.7109375" style="59" customWidth="1"/>
    <col min="8870" max="9114" width="9.140625" style="59"/>
    <col min="9115" max="9115" width="1.7109375" style="59" customWidth="1"/>
    <col min="9116" max="9116" width="58" style="59" customWidth="1"/>
    <col min="9117" max="9117" width="6.85546875" style="59" customWidth="1"/>
    <col min="9118" max="9118" width="1.7109375" style="59" customWidth="1"/>
    <col min="9119" max="9119" width="15.7109375" style="59" customWidth="1"/>
    <col min="9120" max="9120" width="1.7109375" style="59" customWidth="1"/>
    <col min="9121" max="9121" width="15.7109375" style="59" customWidth="1"/>
    <col min="9122" max="9122" width="1.7109375" style="59" customWidth="1"/>
    <col min="9123" max="9123" width="15.7109375" style="59" customWidth="1"/>
    <col min="9124" max="9124" width="1.7109375" style="59" customWidth="1"/>
    <col min="9125" max="9125" width="15.7109375" style="59" customWidth="1"/>
    <col min="9126" max="9370" width="9.140625" style="59"/>
    <col min="9371" max="9371" width="1.7109375" style="59" customWidth="1"/>
    <col min="9372" max="9372" width="58" style="59" customWidth="1"/>
    <col min="9373" max="9373" width="6.85546875" style="59" customWidth="1"/>
    <col min="9374" max="9374" width="1.7109375" style="59" customWidth="1"/>
    <col min="9375" max="9375" width="15.7109375" style="59" customWidth="1"/>
    <col min="9376" max="9376" width="1.7109375" style="59" customWidth="1"/>
    <col min="9377" max="9377" width="15.7109375" style="59" customWidth="1"/>
    <col min="9378" max="9378" width="1.7109375" style="59" customWidth="1"/>
    <col min="9379" max="9379" width="15.7109375" style="59" customWidth="1"/>
    <col min="9380" max="9380" width="1.7109375" style="59" customWidth="1"/>
    <col min="9381" max="9381" width="15.7109375" style="59" customWidth="1"/>
    <col min="9382" max="9626" width="9.140625" style="59"/>
    <col min="9627" max="9627" width="1.7109375" style="59" customWidth="1"/>
    <col min="9628" max="9628" width="58" style="59" customWidth="1"/>
    <col min="9629" max="9629" width="6.85546875" style="59" customWidth="1"/>
    <col min="9630" max="9630" width="1.7109375" style="59" customWidth="1"/>
    <col min="9631" max="9631" width="15.7109375" style="59" customWidth="1"/>
    <col min="9632" max="9632" width="1.7109375" style="59" customWidth="1"/>
    <col min="9633" max="9633" width="15.7109375" style="59" customWidth="1"/>
    <col min="9634" max="9634" width="1.7109375" style="59" customWidth="1"/>
    <col min="9635" max="9635" width="15.7109375" style="59" customWidth="1"/>
    <col min="9636" max="9636" width="1.7109375" style="59" customWidth="1"/>
    <col min="9637" max="9637" width="15.7109375" style="59" customWidth="1"/>
    <col min="9638" max="9882" width="9.140625" style="59"/>
    <col min="9883" max="9883" width="1.7109375" style="59" customWidth="1"/>
    <col min="9884" max="9884" width="58" style="59" customWidth="1"/>
    <col min="9885" max="9885" width="6.85546875" style="59" customWidth="1"/>
    <col min="9886" max="9886" width="1.7109375" style="59" customWidth="1"/>
    <col min="9887" max="9887" width="15.7109375" style="59" customWidth="1"/>
    <col min="9888" max="9888" width="1.7109375" style="59" customWidth="1"/>
    <col min="9889" max="9889" width="15.7109375" style="59" customWidth="1"/>
    <col min="9890" max="9890" width="1.7109375" style="59" customWidth="1"/>
    <col min="9891" max="9891" width="15.7109375" style="59" customWidth="1"/>
    <col min="9892" max="9892" width="1.7109375" style="59" customWidth="1"/>
    <col min="9893" max="9893" width="15.7109375" style="59" customWidth="1"/>
    <col min="9894" max="10138" width="9.140625" style="59"/>
    <col min="10139" max="10139" width="1.7109375" style="59" customWidth="1"/>
    <col min="10140" max="10140" width="58" style="59" customWidth="1"/>
    <col min="10141" max="10141" width="6.85546875" style="59" customWidth="1"/>
    <col min="10142" max="10142" width="1.7109375" style="59" customWidth="1"/>
    <col min="10143" max="10143" width="15.7109375" style="59" customWidth="1"/>
    <col min="10144" max="10144" width="1.7109375" style="59" customWidth="1"/>
    <col min="10145" max="10145" width="15.7109375" style="59" customWidth="1"/>
    <col min="10146" max="10146" width="1.7109375" style="59" customWidth="1"/>
    <col min="10147" max="10147" width="15.7109375" style="59" customWidth="1"/>
    <col min="10148" max="10148" width="1.7109375" style="59" customWidth="1"/>
    <col min="10149" max="10149" width="15.7109375" style="59" customWidth="1"/>
    <col min="10150" max="10394" width="9.140625" style="59"/>
    <col min="10395" max="10395" width="1.7109375" style="59" customWidth="1"/>
    <col min="10396" max="10396" width="58" style="59" customWidth="1"/>
    <col min="10397" max="10397" width="6.85546875" style="59" customWidth="1"/>
    <col min="10398" max="10398" width="1.7109375" style="59" customWidth="1"/>
    <col min="10399" max="10399" width="15.7109375" style="59" customWidth="1"/>
    <col min="10400" max="10400" width="1.7109375" style="59" customWidth="1"/>
    <col min="10401" max="10401" width="15.7109375" style="59" customWidth="1"/>
    <col min="10402" max="10402" width="1.7109375" style="59" customWidth="1"/>
    <col min="10403" max="10403" width="15.7109375" style="59" customWidth="1"/>
    <col min="10404" max="10404" width="1.7109375" style="59" customWidth="1"/>
    <col min="10405" max="10405" width="15.7109375" style="59" customWidth="1"/>
    <col min="10406" max="10650" width="9.140625" style="59"/>
    <col min="10651" max="10651" width="1.7109375" style="59" customWidth="1"/>
    <col min="10652" max="10652" width="58" style="59" customWidth="1"/>
    <col min="10653" max="10653" width="6.85546875" style="59" customWidth="1"/>
    <col min="10654" max="10654" width="1.7109375" style="59" customWidth="1"/>
    <col min="10655" max="10655" width="15.7109375" style="59" customWidth="1"/>
    <col min="10656" max="10656" width="1.7109375" style="59" customWidth="1"/>
    <col min="10657" max="10657" width="15.7109375" style="59" customWidth="1"/>
    <col min="10658" max="10658" width="1.7109375" style="59" customWidth="1"/>
    <col min="10659" max="10659" width="15.7109375" style="59" customWidth="1"/>
    <col min="10660" max="10660" width="1.7109375" style="59" customWidth="1"/>
    <col min="10661" max="10661" width="15.7109375" style="59" customWidth="1"/>
    <col min="10662" max="10906" width="9.140625" style="59"/>
    <col min="10907" max="10907" width="1.7109375" style="59" customWidth="1"/>
    <col min="10908" max="10908" width="58" style="59" customWidth="1"/>
    <col min="10909" max="10909" width="6.85546875" style="59" customWidth="1"/>
    <col min="10910" max="10910" width="1.7109375" style="59" customWidth="1"/>
    <col min="10911" max="10911" width="15.7109375" style="59" customWidth="1"/>
    <col min="10912" max="10912" width="1.7109375" style="59" customWidth="1"/>
    <col min="10913" max="10913" width="15.7109375" style="59" customWidth="1"/>
    <col min="10914" max="10914" width="1.7109375" style="59" customWidth="1"/>
    <col min="10915" max="10915" width="15.7109375" style="59" customWidth="1"/>
    <col min="10916" max="10916" width="1.7109375" style="59" customWidth="1"/>
    <col min="10917" max="10917" width="15.7109375" style="59" customWidth="1"/>
    <col min="10918" max="11162" width="9.140625" style="59"/>
    <col min="11163" max="11163" width="1.7109375" style="59" customWidth="1"/>
    <col min="11164" max="11164" width="58" style="59" customWidth="1"/>
    <col min="11165" max="11165" width="6.85546875" style="59" customWidth="1"/>
    <col min="11166" max="11166" width="1.7109375" style="59" customWidth="1"/>
    <col min="11167" max="11167" width="15.7109375" style="59" customWidth="1"/>
    <col min="11168" max="11168" width="1.7109375" style="59" customWidth="1"/>
    <col min="11169" max="11169" width="15.7109375" style="59" customWidth="1"/>
    <col min="11170" max="11170" width="1.7109375" style="59" customWidth="1"/>
    <col min="11171" max="11171" width="15.7109375" style="59" customWidth="1"/>
    <col min="11172" max="11172" width="1.7109375" style="59" customWidth="1"/>
    <col min="11173" max="11173" width="15.7109375" style="59" customWidth="1"/>
    <col min="11174" max="11418" width="9.140625" style="59"/>
    <col min="11419" max="11419" width="1.7109375" style="59" customWidth="1"/>
    <col min="11420" max="11420" width="58" style="59" customWidth="1"/>
    <col min="11421" max="11421" width="6.85546875" style="59" customWidth="1"/>
    <col min="11422" max="11422" width="1.7109375" style="59" customWidth="1"/>
    <col min="11423" max="11423" width="15.7109375" style="59" customWidth="1"/>
    <col min="11424" max="11424" width="1.7109375" style="59" customWidth="1"/>
    <col min="11425" max="11425" width="15.7109375" style="59" customWidth="1"/>
    <col min="11426" max="11426" width="1.7109375" style="59" customWidth="1"/>
    <col min="11427" max="11427" width="15.7109375" style="59" customWidth="1"/>
    <col min="11428" max="11428" width="1.7109375" style="59" customWidth="1"/>
    <col min="11429" max="11429" width="15.7109375" style="59" customWidth="1"/>
    <col min="11430" max="11674" width="9.140625" style="59"/>
    <col min="11675" max="11675" width="1.7109375" style="59" customWidth="1"/>
    <col min="11676" max="11676" width="58" style="59" customWidth="1"/>
    <col min="11677" max="11677" width="6.85546875" style="59" customWidth="1"/>
    <col min="11678" max="11678" width="1.7109375" style="59" customWidth="1"/>
    <col min="11679" max="11679" width="15.7109375" style="59" customWidth="1"/>
    <col min="11680" max="11680" width="1.7109375" style="59" customWidth="1"/>
    <col min="11681" max="11681" width="15.7109375" style="59" customWidth="1"/>
    <col min="11682" max="11682" width="1.7109375" style="59" customWidth="1"/>
    <col min="11683" max="11683" width="15.7109375" style="59" customWidth="1"/>
    <col min="11684" max="11684" width="1.7109375" style="59" customWidth="1"/>
    <col min="11685" max="11685" width="15.7109375" style="59" customWidth="1"/>
    <col min="11686" max="11930" width="9.140625" style="59"/>
    <col min="11931" max="11931" width="1.7109375" style="59" customWidth="1"/>
    <col min="11932" max="11932" width="58" style="59" customWidth="1"/>
    <col min="11933" max="11933" width="6.85546875" style="59" customWidth="1"/>
    <col min="11934" max="11934" width="1.7109375" style="59" customWidth="1"/>
    <col min="11935" max="11935" width="15.7109375" style="59" customWidth="1"/>
    <col min="11936" max="11936" width="1.7109375" style="59" customWidth="1"/>
    <col min="11937" max="11937" width="15.7109375" style="59" customWidth="1"/>
    <col min="11938" max="11938" width="1.7109375" style="59" customWidth="1"/>
    <col min="11939" max="11939" width="15.7109375" style="59" customWidth="1"/>
    <col min="11940" max="11940" width="1.7109375" style="59" customWidth="1"/>
    <col min="11941" max="11941" width="15.7109375" style="59" customWidth="1"/>
    <col min="11942" max="12186" width="9.140625" style="59"/>
    <col min="12187" max="12187" width="1.7109375" style="59" customWidth="1"/>
    <col min="12188" max="12188" width="58" style="59" customWidth="1"/>
    <col min="12189" max="12189" width="6.85546875" style="59" customWidth="1"/>
    <col min="12190" max="12190" width="1.7109375" style="59" customWidth="1"/>
    <col min="12191" max="12191" width="15.7109375" style="59" customWidth="1"/>
    <col min="12192" max="12192" width="1.7109375" style="59" customWidth="1"/>
    <col min="12193" max="12193" width="15.7109375" style="59" customWidth="1"/>
    <col min="12194" max="12194" width="1.7109375" style="59" customWidth="1"/>
    <col min="12195" max="12195" width="15.7109375" style="59" customWidth="1"/>
    <col min="12196" max="12196" width="1.7109375" style="59" customWidth="1"/>
    <col min="12197" max="12197" width="15.7109375" style="59" customWidth="1"/>
    <col min="12198" max="12442" width="9.140625" style="59"/>
    <col min="12443" max="12443" width="1.7109375" style="59" customWidth="1"/>
    <col min="12444" max="12444" width="58" style="59" customWidth="1"/>
    <col min="12445" max="12445" width="6.85546875" style="59" customWidth="1"/>
    <col min="12446" max="12446" width="1.7109375" style="59" customWidth="1"/>
    <col min="12447" max="12447" width="15.7109375" style="59" customWidth="1"/>
    <col min="12448" max="12448" width="1.7109375" style="59" customWidth="1"/>
    <col min="12449" max="12449" width="15.7109375" style="59" customWidth="1"/>
    <col min="12450" max="12450" width="1.7109375" style="59" customWidth="1"/>
    <col min="12451" max="12451" width="15.7109375" style="59" customWidth="1"/>
    <col min="12452" max="12452" width="1.7109375" style="59" customWidth="1"/>
    <col min="12453" max="12453" width="15.7109375" style="59" customWidth="1"/>
    <col min="12454" max="12698" width="9.140625" style="59"/>
    <col min="12699" max="12699" width="1.7109375" style="59" customWidth="1"/>
    <col min="12700" max="12700" width="58" style="59" customWidth="1"/>
    <col min="12701" max="12701" width="6.85546875" style="59" customWidth="1"/>
    <col min="12702" max="12702" width="1.7109375" style="59" customWidth="1"/>
    <col min="12703" max="12703" width="15.7109375" style="59" customWidth="1"/>
    <col min="12704" max="12704" width="1.7109375" style="59" customWidth="1"/>
    <col min="12705" max="12705" width="15.7109375" style="59" customWidth="1"/>
    <col min="12706" max="12706" width="1.7109375" style="59" customWidth="1"/>
    <col min="12707" max="12707" width="15.7109375" style="59" customWidth="1"/>
    <col min="12708" max="12708" width="1.7109375" style="59" customWidth="1"/>
    <col min="12709" max="12709" width="15.7109375" style="59" customWidth="1"/>
    <col min="12710" max="12954" width="9.140625" style="59"/>
    <col min="12955" max="12955" width="1.7109375" style="59" customWidth="1"/>
    <col min="12956" max="12956" width="58" style="59" customWidth="1"/>
    <col min="12957" max="12957" width="6.85546875" style="59" customWidth="1"/>
    <col min="12958" max="12958" width="1.7109375" style="59" customWidth="1"/>
    <col min="12959" max="12959" width="15.7109375" style="59" customWidth="1"/>
    <col min="12960" max="12960" width="1.7109375" style="59" customWidth="1"/>
    <col min="12961" max="12961" width="15.7109375" style="59" customWidth="1"/>
    <col min="12962" max="12962" width="1.7109375" style="59" customWidth="1"/>
    <col min="12963" max="12963" width="15.7109375" style="59" customWidth="1"/>
    <col min="12964" max="12964" width="1.7109375" style="59" customWidth="1"/>
    <col min="12965" max="12965" width="15.7109375" style="59" customWidth="1"/>
    <col min="12966" max="13210" width="9.140625" style="59"/>
    <col min="13211" max="13211" width="1.7109375" style="59" customWidth="1"/>
    <col min="13212" max="13212" width="58" style="59" customWidth="1"/>
    <col min="13213" max="13213" width="6.85546875" style="59" customWidth="1"/>
    <col min="13214" max="13214" width="1.7109375" style="59" customWidth="1"/>
    <col min="13215" max="13215" width="15.7109375" style="59" customWidth="1"/>
    <col min="13216" max="13216" width="1.7109375" style="59" customWidth="1"/>
    <col min="13217" max="13217" width="15.7109375" style="59" customWidth="1"/>
    <col min="13218" max="13218" width="1.7109375" style="59" customWidth="1"/>
    <col min="13219" max="13219" width="15.7109375" style="59" customWidth="1"/>
    <col min="13220" max="13220" width="1.7109375" style="59" customWidth="1"/>
    <col min="13221" max="13221" width="15.7109375" style="59" customWidth="1"/>
    <col min="13222" max="13466" width="9.140625" style="59"/>
    <col min="13467" max="13467" width="1.7109375" style="59" customWidth="1"/>
    <col min="13468" max="13468" width="58" style="59" customWidth="1"/>
    <col min="13469" max="13469" width="6.85546875" style="59" customWidth="1"/>
    <col min="13470" max="13470" width="1.7109375" style="59" customWidth="1"/>
    <col min="13471" max="13471" width="15.7109375" style="59" customWidth="1"/>
    <col min="13472" max="13472" width="1.7109375" style="59" customWidth="1"/>
    <col min="13473" max="13473" width="15.7109375" style="59" customWidth="1"/>
    <col min="13474" max="13474" width="1.7109375" style="59" customWidth="1"/>
    <col min="13475" max="13475" width="15.7109375" style="59" customWidth="1"/>
    <col min="13476" max="13476" width="1.7109375" style="59" customWidth="1"/>
    <col min="13477" max="13477" width="15.7109375" style="59" customWidth="1"/>
    <col min="13478" max="13722" width="9.140625" style="59"/>
    <col min="13723" max="13723" width="1.7109375" style="59" customWidth="1"/>
    <col min="13724" max="13724" width="58" style="59" customWidth="1"/>
    <col min="13725" max="13725" width="6.85546875" style="59" customWidth="1"/>
    <col min="13726" max="13726" width="1.7109375" style="59" customWidth="1"/>
    <col min="13727" max="13727" width="15.7109375" style="59" customWidth="1"/>
    <col min="13728" max="13728" width="1.7109375" style="59" customWidth="1"/>
    <col min="13729" max="13729" width="15.7109375" style="59" customWidth="1"/>
    <col min="13730" max="13730" width="1.7109375" style="59" customWidth="1"/>
    <col min="13731" max="13731" width="15.7109375" style="59" customWidth="1"/>
    <col min="13732" max="13732" width="1.7109375" style="59" customWidth="1"/>
    <col min="13733" max="13733" width="15.7109375" style="59" customWidth="1"/>
    <col min="13734" max="13978" width="9.140625" style="59"/>
    <col min="13979" max="13979" width="1.7109375" style="59" customWidth="1"/>
    <col min="13980" max="13980" width="58" style="59" customWidth="1"/>
    <col min="13981" max="13981" width="6.85546875" style="59" customWidth="1"/>
    <col min="13982" max="13982" width="1.7109375" style="59" customWidth="1"/>
    <col min="13983" max="13983" width="15.7109375" style="59" customWidth="1"/>
    <col min="13984" max="13984" width="1.7109375" style="59" customWidth="1"/>
    <col min="13985" max="13985" width="15.7109375" style="59" customWidth="1"/>
    <col min="13986" max="13986" width="1.7109375" style="59" customWidth="1"/>
    <col min="13987" max="13987" width="15.7109375" style="59" customWidth="1"/>
    <col min="13988" max="13988" width="1.7109375" style="59" customWidth="1"/>
    <col min="13989" max="13989" width="15.7109375" style="59" customWidth="1"/>
    <col min="13990" max="14234" width="9.140625" style="59"/>
    <col min="14235" max="14235" width="1.7109375" style="59" customWidth="1"/>
    <col min="14236" max="14236" width="58" style="59" customWidth="1"/>
    <col min="14237" max="14237" width="6.85546875" style="59" customWidth="1"/>
    <col min="14238" max="14238" width="1.7109375" style="59" customWidth="1"/>
    <col min="14239" max="14239" width="15.7109375" style="59" customWidth="1"/>
    <col min="14240" max="14240" width="1.7109375" style="59" customWidth="1"/>
    <col min="14241" max="14241" width="15.7109375" style="59" customWidth="1"/>
    <col min="14242" max="14242" width="1.7109375" style="59" customWidth="1"/>
    <col min="14243" max="14243" width="15.7109375" style="59" customWidth="1"/>
    <col min="14244" max="14244" width="1.7109375" style="59" customWidth="1"/>
    <col min="14245" max="14245" width="15.7109375" style="59" customWidth="1"/>
    <col min="14246" max="14490" width="9.140625" style="59"/>
    <col min="14491" max="14491" width="1.7109375" style="59" customWidth="1"/>
    <col min="14492" max="14492" width="58" style="59" customWidth="1"/>
    <col min="14493" max="14493" width="6.85546875" style="59" customWidth="1"/>
    <col min="14494" max="14494" width="1.7109375" style="59" customWidth="1"/>
    <col min="14495" max="14495" width="15.7109375" style="59" customWidth="1"/>
    <col min="14496" max="14496" width="1.7109375" style="59" customWidth="1"/>
    <col min="14497" max="14497" width="15.7109375" style="59" customWidth="1"/>
    <col min="14498" max="14498" width="1.7109375" style="59" customWidth="1"/>
    <col min="14499" max="14499" width="15.7109375" style="59" customWidth="1"/>
    <col min="14500" max="14500" width="1.7109375" style="59" customWidth="1"/>
    <col min="14501" max="14501" width="15.7109375" style="59" customWidth="1"/>
    <col min="14502" max="14746" width="9.140625" style="59"/>
    <col min="14747" max="14747" width="1.7109375" style="59" customWidth="1"/>
    <col min="14748" max="14748" width="58" style="59" customWidth="1"/>
    <col min="14749" max="14749" width="6.85546875" style="59" customWidth="1"/>
    <col min="14750" max="14750" width="1.7109375" style="59" customWidth="1"/>
    <col min="14751" max="14751" width="15.7109375" style="59" customWidth="1"/>
    <col min="14752" max="14752" width="1.7109375" style="59" customWidth="1"/>
    <col min="14753" max="14753" width="15.7109375" style="59" customWidth="1"/>
    <col min="14754" max="14754" width="1.7109375" style="59" customWidth="1"/>
    <col min="14755" max="14755" width="15.7109375" style="59" customWidth="1"/>
    <col min="14756" max="14756" width="1.7109375" style="59" customWidth="1"/>
    <col min="14757" max="14757" width="15.7109375" style="59" customWidth="1"/>
    <col min="14758" max="15002" width="9.140625" style="59"/>
    <col min="15003" max="15003" width="1.7109375" style="59" customWidth="1"/>
    <col min="15004" max="15004" width="58" style="59" customWidth="1"/>
    <col min="15005" max="15005" width="6.85546875" style="59" customWidth="1"/>
    <col min="15006" max="15006" width="1.7109375" style="59" customWidth="1"/>
    <col min="15007" max="15007" width="15.7109375" style="59" customWidth="1"/>
    <col min="15008" max="15008" width="1.7109375" style="59" customWidth="1"/>
    <col min="15009" max="15009" width="15.7109375" style="59" customWidth="1"/>
    <col min="15010" max="15010" width="1.7109375" style="59" customWidth="1"/>
    <col min="15011" max="15011" width="15.7109375" style="59" customWidth="1"/>
    <col min="15012" max="15012" width="1.7109375" style="59" customWidth="1"/>
    <col min="15013" max="15013" width="15.7109375" style="59" customWidth="1"/>
    <col min="15014" max="15258" width="9.140625" style="59"/>
    <col min="15259" max="15259" width="1.7109375" style="59" customWidth="1"/>
    <col min="15260" max="15260" width="58" style="59" customWidth="1"/>
    <col min="15261" max="15261" width="6.85546875" style="59" customWidth="1"/>
    <col min="15262" max="15262" width="1.7109375" style="59" customWidth="1"/>
    <col min="15263" max="15263" width="15.7109375" style="59" customWidth="1"/>
    <col min="15264" max="15264" width="1.7109375" style="59" customWidth="1"/>
    <col min="15265" max="15265" width="15.7109375" style="59" customWidth="1"/>
    <col min="15266" max="15266" width="1.7109375" style="59" customWidth="1"/>
    <col min="15267" max="15267" width="15.7109375" style="59" customWidth="1"/>
    <col min="15268" max="15268" width="1.7109375" style="59" customWidth="1"/>
    <col min="15269" max="15269" width="15.7109375" style="59" customWidth="1"/>
    <col min="15270" max="15514" width="9.140625" style="59"/>
    <col min="15515" max="15515" width="1.7109375" style="59" customWidth="1"/>
    <col min="15516" max="15516" width="58" style="59" customWidth="1"/>
    <col min="15517" max="15517" width="6.85546875" style="59" customWidth="1"/>
    <col min="15518" max="15518" width="1.7109375" style="59" customWidth="1"/>
    <col min="15519" max="15519" width="15.7109375" style="59" customWidth="1"/>
    <col min="15520" max="15520" width="1.7109375" style="59" customWidth="1"/>
    <col min="15521" max="15521" width="15.7109375" style="59" customWidth="1"/>
    <col min="15522" max="15522" width="1.7109375" style="59" customWidth="1"/>
    <col min="15523" max="15523" width="15.7109375" style="59" customWidth="1"/>
    <col min="15524" max="15524" width="1.7109375" style="59" customWidth="1"/>
    <col min="15525" max="15525" width="15.7109375" style="59" customWidth="1"/>
    <col min="15526" max="15770" width="9.140625" style="59"/>
    <col min="15771" max="15771" width="1.7109375" style="59" customWidth="1"/>
    <col min="15772" max="15772" width="58" style="59" customWidth="1"/>
    <col min="15773" max="15773" width="6.85546875" style="59" customWidth="1"/>
    <col min="15774" max="15774" width="1.7109375" style="59" customWidth="1"/>
    <col min="15775" max="15775" width="15.7109375" style="59" customWidth="1"/>
    <col min="15776" max="15776" width="1.7109375" style="59" customWidth="1"/>
    <col min="15777" max="15777" width="15.7109375" style="59" customWidth="1"/>
    <col min="15778" max="15778" width="1.7109375" style="59" customWidth="1"/>
    <col min="15779" max="15779" width="15.7109375" style="59" customWidth="1"/>
    <col min="15780" max="15780" width="1.7109375" style="59" customWidth="1"/>
    <col min="15781" max="15781" width="15.7109375" style="59" customWidth="1"/>
    <col min="15782" max="16026" width="9.140625" style="59"/>
    <col min="16027" max="16027" width="1.7109375" style="59" customWidth="1"/>
    <col min="16028" max="16028" width="58" style="59" customWidth="1"/>
    <col min="16029" max="16029" width="6.85546875" style="59" customWidth="1"/>
    <col min="16030" max="16030" width="1.7109375" style="59" customWidth="1"/>
    <col min="16031" max="16031" width="15.7109375" style="59" customWidth="1"/>
    <col min="16032" max="16032" width="1.7109375" style="59" customWidth="1"/>
    <col min="16033" max="16033" width="15.7109375" style="59" customWidth="1"/>
    <col min="16034" max="16034" width="1.7109375" style="59" customWidth="1"/>
    <col min="16035" max="16035" width="15.7109375" style="59" customWidth="1"/>
    <col min="16036" max="16036" width="1.7109375" style="59" customWidth="1"/>
    <col min="16037" max="16037" width="15.7109375" style="59" customWidth="1"/>
    <col min="16038" max="16282" width="9.140625" style="59"/>
    <col min="16283" max="16384" width="9.140625" style="59" customWidth="1"/>
  </cols>
  <sheetData>
    <row r="1" spans="1:15" ht="16.5" customHeight="1">
      <c r="A1" s="58" t="s">
        <v>0</v>
      </c>
    </row>
    <row r="2" spans="1:15" s="136" customFormat="1" ht="16.5" customHeight="1">
      <c r="A2" s="136" t="s">
        <v>158</v>
      </c>
    </row>
    <row r="3" spans="1:15" s="136" customFormat="1" ht="16.5" customHeight="1">
      <c r="A3" s="137" t="str">
        <f>+'EN 6Conso'!A3</f>
        <v>For the three-month period ended 31 March 2023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5" ht="16.5" customHeight="1">
      <c r="A4" s="79"/>
      <c r="B4" s="79"/>
      <c r="C4" s="80"/>
      <c r="D4" s="138"/>
      <c r="E4" s="80"/>
      <c r="F4" s="138"/>
      <c r="G4" s="80"/>
      <c r="H4" s="138"/>
      <c r="I4" s="80"/>
      <c r="J4" s="138"/>
    </row>
    <row r="5" spans="1:15" ht="16.5" customHeight="1">
      <c r="A5" s="79"/>
      <c r="B5" s="79"/>
      <c r="C5" s="80"/>
      <c r="D5" s="138"/>
      <c r="E5" s="80"/>
      <c r="F5" s="138"/>
      <c r="G5" s="80"/>
      <c r="H5" s="138"/>
      <c r="I5" s="80"/>
      <c r="J5" s="138"/>
    </row>
    <row r="6" spans="1:15" ht="16.5" customHeight="1">
      <c r="A6" s="79"/>
      <c r="B6" s="79"/>
      <c r="C6" s="138"/>
      <c r="D6" s="138"/>
      <c r="E6" s="312" t="s">
        <v>159</v>
      </c>
      <c r="F6" s="312"/>
      <c r="G6" s="312"/>
      <c r="H6" s="312"/>
      <c r="I6" s="312"/>
      <c r="J6" s="312"/>
      <c r="K6" s="312"/>
      <c r="L6" s="312"/>
      <c r="M6" s="312"/>
      <c r="N6" s="312"/>
      <c r="O6" s="312"/>
    </row>
    <row r="7" spans="1:15" ht="16.5" customHeight="1">
      <c r="A7" s="79"/>
      <c r="B7" s="79"/>
      <c r="C7" s="138"/>
      <c r="D7" s="138"/>
      <c r="E7" s="290"/>
      <c r="F7" s="290"/>
      <c r="G7" s="290"/>
      <c r="H7" s="290"/>
      <c r="I7" s="288" t="s">
        <v>125</v>
      </c>
      <c r="J7" s="290"/>
      <c r="K7" s="300"/>
      <c r="L7" s="300"/>
      <c r="M7" s="300"/>
      <c r="N7" s="290"/>
      <c r="O7" s="290"/>
    </row>
    <row r="8" spans="1:15" ht="16.5" customHeight="1">
      <c r="C8" s="139"/>
      <c r="D8" s="80"/>
      <c r="E8" s="139" t="s">
        <v>128</v>
      </c>
      <c r="F8" s="80"/>
      <c r="G8" s="139"/>
      <c r="H8" s="80"/>
      <c r="I8" s="121" t="s">
        <v>129</v>
      </c>
      <c r="J8" s="80"/>
      <c r="K8" s="313" t="s">
        <v>76</v>
      </c>
      <c r="L8" s="313"/>
      <c r="M8" s="313"/>
      <c r="N8" s="140"/>
    </row>
    <row r="9" spans="1:15" ht="16.5" customHeight="1">
      <c r="C9" s="141"/>
      <c r="D9" s="80"/>
      <c r="E9" s="141" t="s">
        <v>160</v>
      </c>
      <c r="F9" s="80"/>
      <c r="G9" s="141" t="s">
        <v>134</v>
      </c>
      <c r="H9" s="80"/>
      <c r="I9" s="121" t="s">
        <v>135</v>
      </c>
      <c r="J9" s="80"/>
      <c r="K9" s="141" t="s">
        <v>161</v>
      </c>
      <c r="L9" s="140"/>
      <c r="M9" s="140"/>
      <c r="N9" s="140"/>
      <c r="O9" s="80" t="s">
        <v>141</v>
      </c>
    </row>
    <row r="10" spans="1:15" ht="16.5" customHeight="1">
      <c r="C10" s="141"/>
      <c r="D10" s="80"/>
      <c r="E10" s="141" t="s">
        <v>142</v>
      </c>
      <c r="F10" s="80"/>
      <c r="G10" s="141" t="s">
        <v>143</v>
      </c>
      <c r="H10" s="80"/>
      <c r="I10" s="289" t="s">
        <v>143</v>
      </c>
      <c r="J10" s="80"/>
      <c r="K10" s="141" t="s">
        <v>145</v>
      </c>
      <c r="L10" s="80"/>
      <c r="M10" s="141" t="s">
        <v>78</v>
      </c>
      <c r="N10" s="141"/>
      <c r="O10" s="80" t="s">
        <v>149</v>
      </c>
    </row>
    <row r="11" spans="1:15" ht="16.5" customHeight="1">
      <c r="A11" s="58"/>
      <c r="B11" s="58"/>
      <c r="C11" s="301" t="s">
        <v>60</v>
      </c>
      <c r="D11" s="80"/>
      <c r="E11" s="142" t="s">
        <v>13</v>
      </c>
      <c r="F11" s="80"/>
      <c r="G11" s="142" t="s">
        <v>13</v>
      </c>
      <c r="H11" s="80"/>
      <c r="I11" s="142" t="s">
        <v>13</v>
      </c>
      <c r="J11" s="80"/>
      <c r="K11" s="77" t="s">
        <v>13</v>
      </c>
      <c r="L11" s="141"/>
      <c r="M11" s="77" t="s">
        <v>13</v>
      </c>
      <c r="N11" s="141"/>
      <c r="O11" s="77" t="s">
        <v>13</v>
      </c>
    </row>
    <row r="12" spans="1:15" s="243" customFormat="1" ht="6" customHeight="1">
      <c r="A12" s="172"/>
      <c r="B12" s="172"/>
      <c r="C12" s="239"/>
      <c r="D12" s="241"/>
      <c r="E12" s="241"/>
      <c r="F12" s="241"/>
      <c r="G12" s="241"/>
      <c r="H12" s="241"/>
      <c r="I12" s="241"/>
      <c r="J12" s="241"/>
      <c r="K12" s="233"/>
      <c r="L12" s="233"/>
      <c r="M12" s="241"/>
      <c r="N12" s="241"/>
      <c r="O12" s="233"/>
    </row>
    <row r="13" spans="1:15" s="243" customFormat="1" ht="16.5" customHeight="1">
      <c r="A13" s="248" t="s">
        <v>150</v>
      </c>
      <c r="C13" s="239"/>
      <c r="D13" s="70"/>
      <c r="E13" s="70">
        <v>158000000</v>
      </c>
      <c r="F13" s="143"/>
      <c r="G13" s="70">
        <v>228732200</v>
      </c>
      <c r="H13" s="143"/>
      <c r="I13" s="70">
        <v>0</v>
      </c>
      <c r="J13" s="143"/>
      <c r="K13" s="70">
        <v>8850000</v>
      </c>
      <c r="L13" s="143"/>
      <c r="M13" s="70">
        <v>68285723</v>
      </c>
      <c r="N13" s="70"/>
      <c r="O13" s="70">
        <f>SUM(E13:N13)</f>
        <v>463867923</v>
      </c>
    </row>
    <row r="14" spans="1:15" s="243" customFormat="1" ht="6" customHeight="1">
      <c r="A14" s="249"/>
      <c r="C14" s="239"/>
      <c r="D14" s="70"/>
      <c r="E14" s="70"/>
      <c r="F14" s="143"/>
      <c r="G14" s="70"/>
      <c r="H14" s="143"/>
      <c r="I14" s="70"/>
      <c r="J14" s="143"/>
      <c r="K14" s="70"/>
      <c r="L14" s="143"/>
      <c r="M14" s="70"/>
      <c r="N14" s="70"/>
      <c r="O14" s="70"/>
    </row>
    <row r="15" spans="1:15" s="243" customFormat="1" ht="16.5" customHeight="1">
      <c r="A15" s="248" t="s">
        <v>162</v>
      </c>
      <c r="C15" s="239"/>
      <c r="D15" s="143"/>
      <c r="E15" s="70"/>
      <c r="F15" s="143"/>
      <c r="G15" s="70"/>
      <c r="H15" s="143"/>
      <c r="I15" s="70"/>
      <c r="J15" s="143"/>
      <c r="K15" s="70"/>
      <c r="L15" s="143"/>
      <c r="M15" s="70"/>
      <c r="N15" s="70"/>
      <c r="O15" s="70"/>
    </row>
    <row r="16" spans="1:15" s="243" customFormat="1" ht="16.5" customHeight="1">
      <c r="A16" s="250" t="s">
        <v>152</v>
      </c>
      <c r="C16" s="251"/>
      <c r="D16" s="143"/>
      <c r="E16" s="70">
        <v>0</v>
      </c>
      <c r="F16" s="143"/>
      <c r="G16" s="70">
        <v>0</v>
      </c>
      <c r="H16" s="143"/>
      <c r="I16" s="70">
        <v>0</v>
      </c>
      <c r="J16" s="143"/>
      <c r="K16" s="70">
        <v>810000</v>
      </c>
      <c r="L16" s="143"/>
      <c r="M16" s="70">
        <v>-810000</v>
      </c>
      <c r="N16" s="70"/>
      <c r="O16" s="70">
        <f>SUM(E16:N16)</f>
        <v>0</v>
      </c>
    </row>
    <row r="17" spans="1:16" s="243" customFormat="1" ht="16.5" customHeight="1">
      <c r="A17" s="250" t="s">
        <v>111</v>
      </c>
      <c r="B17" s="248"/>
      <c r="C17" s="239"/>
      <c r="D17" s="143"/>
      <c r="E17" s="252">
        <v>0</v>
      </c>
      <c r="F17" s="253"/>
      <c r="G17" s="252">
        <v>0</v>
      </c>
      <c r="H17" s="253"/>
      <c r="I17" s="252">
        <v>0</v>
      </c>
      <c r="J17" s="253"/>
      <c r="K17" s="252">
        <v>0</v>
      </c>
      <c r="L17" s="254"/>
      <c r="M17" s="252">
        <f>'EN 5 (3M)'!L54</f>
        <v>19021087</v>
      </c>
      <c r="N17" s="253"/>
      <c r="O17" s="85">
        <f>SUM(E17:N17)</f>
        <v>19021087</v>
      </c>
    </row>
    <row r="18" spans="1:16" s="243" customFormat="1" ht="6" customHeight="1">
      <c r="A18" s="248"/>
      <c r="B18" s="172"/>
      <c r="C18" s="239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</row>
    <row r="19" spans="1:16" s="243" customFormat="1" ht="16.5" customHeight="1" thickBot="1">
      <c r="A19" s="255" t="s">
        <v>153</v>
      </c>
      <c r="C19" s="239"/>
      <c r="D19" s="70"/>
      <c r="E19" s="93">
        <f>SUM(E13:E18)</f>
        <v>158000000</v>
      </c>
      <c r="F19" s="70"/>
      <c r="G19" s="93">
        <f>SUM(G13:G18)</f>
        <v>228732200</v>
      </c>
      <c r="H19" s="70"/>
      <c r="I19" s="93">
        <f>SUM(I13:I18)</f>
        <v>0</v>
      </c>
      <c r="J19" s="70"/>
      <c r="K19" s="93">
        <f>SUM(K13:K18)</f>
        <v>9660000</v>
      </c>
      <c r="L19" s="70"/>
      <c r="M19" s="93">
        <f>SUM(M13:M18)</f>
        <v>86496810</v>
      </c>
      <c r="N19" s="70"/>
      <c r="O19" s="93">
        <f>SUM(E19:N19)</f>
        <v>482889010</v>
      </c>
    </row>
    <row r="20" spans="1:16" s="243" customFormat="1" ht="16.5" customHeight="1" thickTop="1">
      <c r="A20" s="255"/>
      <c r="C20" s="239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</row>
    <row r="21" spans="1:16" s="243" customFormat="1" ht="16.5" customHeight="1">
      <c r="A21" s="255"/>
      <c r="C21" s="239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</row>
    <row r="22" spans="1:16" ht="16.5" customHeight="1">
      <c r="A22" s="61" t="s">
        <v>154</v>
      </c>
      <c r="C22" s="94"/>
      <c r="D22" s="70"/>
      <c r="E22" s="197">
        <v>158000000</v>
      </c>
      <c r="F22" s="143"/>
      <c r="G22" s="197">
        <v>228732200</v>
      </c>
      <c r="H22" s="143"/>
      <c r="I22" s="197">
        <v>3409740</v>
      </c>
      <c r="J22" s="143"/>
      <c r="K22" s="197">
        <v>11770000</v>
      </c>
      <c r="L22" s="143"/>
      <c r="M22" s="197">
        <v>103852846</v>
      </c>
      <c r="N22" s="70"/>
      <c r="O22" s="197">
        <f>SUM(E22:N22)</f>
        <v>505764786</v>
      </c>
    </row>
    <row r="23" spans="1:16" ht="6" customHeight="1">
      <c r="A23" s="40"/>
      <c r="C23" s="94"/>
      <c r="D23" s="70"/>
      <c r="E23" s="197"/>
      <c r="F23" s="143"/>
      <c r="G23" s="197"/>
      <c r="H23" s="143"/>
      <c r="I23" s="197"/>
      <c r="J23" s="143"/>
      <c r="K23" s="197"/>
      <c r="L23" s="143"/>
      <c r="M23" s="197"/>
      <c r="N23" s="70"/>
      <c r="O23" s="197"/>
    </row>
    <row r="24" spans="1:16" ht="16.5" customHeight="1">
      <c r="A24" s="61" t="s">
        <v>162</v>
      </c>
      <c r="C24" s="94"/>
      <c r="D24" s="143"/>
      <c r="E24" s="197"/>
      <c r="F24" s="143"/>
      <c r="G24" s="197"/>
      <c r="H24" s="143"/>
      <c r="I24" s="197"/>
      <c r="J24" s="143"/>
      <c r="K24" s="197"/>
      <c r="L24" s="143"/>
      <c r="M24" s="197"/>
      <c r="N24" s="70"/>
      <c r="O24" s="197"/>
    </row>
    <row r="25" spans="1:16" ht="16.5" customHeight="1">
      <c r="A25" s="40" t="s">
        <v>155</v>
      </c>
      <c r="C25" s="94">
        <v>15</v>
      </c>
      <c r="D25" s="143"/>
      <c r="E25" s="197">
        <v>473575</v>
      </c>
      <c r="F25" s="143"/>
      <c r="G25" s="197">
        <v>2936165</v>
      </c>
      <c r="H25" s="143"/>
      <c r="I25" s="197">
        <v>-3409740</v>
      </c>
      <c r="J25" s="143"/>
      <c r="K25" s="197">
        <v>0</v>
      </c>
      <c r="L25" s="143"/>
      <c r="M25" s="197">
        <v>0</v>
      </c>
      <c r="N25" s="70"/>
      <c r="O25" s="197">
        <f>SUM(E25:N25)</f>
        <v>0</v>
      </c>
    </row>
    <row r="26" spans="1:16" ht="16.5" customHeight="1">
      <c r="A26" s="38" t="s">
        <v>111</v>
      </c>
      <c r="B26" s="61"/>
      <c r="C26" s="94"/>
      <c r="D26" s="143"/>
      <c r="E26" s="216">
        <v>0</v>
      </c>
      <c r="F26" s="144"/>
      <c r="G26" s="216">
        <v>0</v>
      </c>
      <c r="H26" s="144"/>
      <c r="I26" s="216">
        <v>0</v>
      </c>
      <c r="J26" s="144"/>
      <c r="K26" s="216">
        <v>0</v>
      </c>
      <c r="L26" s="129"/>
      <c r="M26" s="216">
        <f>'EN 5 (3M)'!J54</f>
        <v>-5897667</v>
      </c>
      <c r="N26" s="144"/>
      <c r="O26" s="201">
        <f>SUM(E26:N26)</f>
        <v>-5897667</v>
      </c>
    </row>
    <row r="27" spans="1:16" ht="6" customHeight="1">
      <c r="A27" s="61"/>
      <c r="B27" s="303"/>
      <c r="C27" s="94"/>
      <c r="D27" s="70"/>
      <c r="E27" s="197"/>
      <c r="F27" s="70"/>
      <c r="G27" s="197"/>
      <c r="H27" s="70"/>
      <c r="I27" s="197"/>
      <c r="J27" s="70"/>
      <c r="K27" s="197"/>
      <c r="L27" s="70"/>
      <c r="M27" s="197"/>
      <c r="N27" s="70"/>
      <c r="O27" s="197"/>
    </row>
    <row r="28" spans="1:16" ht="16.5" customHeight="1" thickBot="1">
      <c r="A28" s="130" t="s">
        <v>156</v>
      </c>
      <c r="C28" s="94"/>
      <c r="D28" s="70"/>
      <c r="E28" s="208">
        <f>SUM(E22:E27)</f>
        <v>158473575</v>
      </c>
      <c r="F28" s="70"/>
      <c r="G28" s="208">
        <f>SUM(G22:G27)</f>
        <v>231668365</v>
      </c>
      <c r="H28" s="70"/>
      <c r="I28" s="208">
        <f>SUM(I22:I27)</f>
        <v>0</v>
      </c>
      <c r="J28" s="70"/>
      <c r="K28" s="208">
        <f>SUM(K22:K27)</f>
        <v>11770000</v>
      </c>
      <c r="L28" s="70"/>
      <c r="M28" s="208">
        <f>SUM(M22:M27)</f>
        <v>97955179</v>
      </c>
      <c r="N28" s="70"/>
      <c r="O28" s="208">
        <f>SUM(E28:N28)</f>
        <v>499867119</v>
      </c>
      <c r="P28" s="60"/>
    </row>
    <row r="29" spans="1:16" ht="16.5" customHeight="1" thickTop="1">
      <c r="A29" s="130"/>
      <c r="C29" s="94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0" spans="1:16" ht="16.5" customHeight="1">
      <c r="A30" s="130"/>
      <c r="C30" s="94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</row>
    <row r="31" spans="1:16" ht="15.75" customHeight="1">
      <c r="A31" s="130"/>
      <c r="C31" s="94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</row>
    <row r="32" spans="1:16" ht="16.5" customHeight="1">
      <c r="A32" s="130"/>
      <c r="C32" s="94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</row>
    <row r="33" spans="1:15" ht="16.5" customHeight="1">
      <c r="A33" s="304" t="s">
        <v>36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</row>
    <row r="34" spans="1:15" ht="16.5" customHeight="1">
      <c r="A34" s="296"/>
      <c r="B34" s="296"/>
      <c r="C34" s="296"/>
      <c r="D34" s="296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</row>
    <row r="35" spans="1:15" ht="16.5" customHeight="1">
      <c r="A35" s="130"/>
      <c r="C35" s="94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</row>
    <row r="36" spans="1:15" ht="21.95" customHeight="1">
      <c r="A36" s="318" t="s">
        <v>37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</row>
  </sheetData>
  <mergeCells count="4">
    <mergeCell ref="E6:O6"/>
    <mergeCell ref="K8:M8"/>
    <mergeCell ref="A36:O36"/>
    <mergeCell ref="A33:O33"/>
  </mergeCells>
  <pageMargins left="1" right="1" top="0.5" bottom="0.6" header="0.49" footer="0.4"/>
  <pageSetup paperSize="9" firstPageNumber="7" fitToHeight="0" orientation="landscape" useFirstPageNumber="1" horizontalDpi="1200" verticalDpi="1200" r:id="rId1"/>
  <headerFooter>
    <oddFooter>&amp;R&amp;"Arial,Regular"&amp;9&amp;P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1E155-8025-4CE9-8FA0-8EEB5711B35E}">
  <sheetPr>
    <tabColor theme="9" tint="-0.249977111117893"/>
  </sheetPr>
  <dimension ref="A1:L113"/>
  <sheetViews>
    <sheetView tabSelected="1" zoomScale="91" zoomScaleNormal="91" zoomScaleSheetLayoutView="70" workbookViewId="0">
      <selection activeCell="C17" sqref="C17"/>
    </sheetView>
  </sheetViews>
  <sheetFormatPr defaultRowHeight="16.5" customHeight="1"/>
  <cols>
    <col min="1" max="1" width="1.85546875" style="59" customWidth="1"/>
    <col min="2" max="2" width="3.140625" style="59" customWidth="1"/>
    <col min="3" max="3" width="40.85546875" style="59" customWidth="1"/>
    <col min="4" max="4" width="5.85546875" style="68" customWidth="1"/>
    <col min="5" max="5" width="0.7109375" style="59" customWidth="1"/>
    <col min="6" max="6" width="13.42578125" style="60" bestFit="1" customWidth="1"/>
    <col min="7" max="7" width="0.7109375" style="60" customWidth="1"/>
    <col min="8" max="8" width="13.42578125" style="233" bestFit="1" customWidth="1"/>
    <col min="9" max="9" width="0.7109375" style="60" customWidth="1"/>
    <col min="10" max="10" width="13.42578125" style="60" bestFit="1" customWidth="1"/>
    <col min="11" max="11" width="0.7109375" style="60" customWidth="1"/>
    <col min="12" max="12" width="13.42578125" style="233" bestFit="1" customWidth="1"/>
    <col min="13" max="200" width="9.140625" style="59"/>
    <col min="201" max="201" width="1.7109375" style="59" customWidth="1"/>
    <col min="202" max="202" width="3.7109375" style="59" customWidth="1"/>
    <col min="203" max="203" width="37.85546875" style="59" customWidth="1"/>
    <col min="204" max="204" width="6.28515625" style="59" customWidth="1"/>
    <col min="205" max="205" width="0.7109375" style="59" customWidth="1"/>
    <col min="206" max="206" width="12.7109375" style="59" customWidth="1"/>
    <col min="207" max="207" width="0.7109375" style="59" customWidth="1"/>
    <col min="208" max="208" width="12.7109375" style="59" customWidth="1"/>
    <col min="209" max="209" width="0.7109375" style="59" customWidth="1"/>
    <col min="210" max="210" width="12.7109375" style="59" customWidth="1"/>
    <col min="211" max="211" width="0.7109375" style="59" customWidth="1"/>
    <col min="212" max="212" width="12.7109375" style="59" customWidth="1"/>
    <col min="213" max="456" width="9.140625" style="59"/>
    <col min="457" max="457" width="1.7109375" style="59" customWidth="1"/>
    <col min="458" max="458" width="3.7109375" style="59" customWidth="1"/>
    <col min="459" max="459" width="37.85546875" style="59" customWidth="1"/>
    <col min="460" max="460" width="6.28515625" style="59" customWidth="1"/>
    <col min="461" max="461" width="0.7109375" style="59" customWidth="1"/>
    <col min="462" max="462" width="12.7109375" style="59" customWidth="1"/>
    <col min="463" max="463" width="0.7109375" style="59" customWidth="1"/>
    <col min="464" max="464" width="12.7109375" style="59" customWidth="1"/>
    <col min="465" max="465" width="0.7109375" style="59" customWidth="1"/>
    <col min="466" max="466" width="12.7109375" style="59" customWidth="1"/>
    <col min="467" max="467" width="0.7109375" style="59" customWidth="1"/>
    <col min="468" max="468" width="12.7109375" style="59" customWidth="1"/>
    <col min="469" max="712" width="9.140625" style="59"/>
    <col min="713" max="713" width="1.7109375" style="59" customWidth="1"/>
    <col min="714" max="714" width="3.7109375" style="59" customWidth="1"/>
    <col min="715" max="715" width="37.85546875" style="59" customWidth="1"/>
    <col min="716" max="716" width="6.28515625" style="59" customWidth="1"/>
    <col min="717" max="717" width="0.7109375" style="59" customWidth="1"/>
    <col min="718" max="718" width="12.7109375" style="59" customWidth="1"/>
    <col min="719" max="719" width="0.7109375" style="59" customWidth="1"/>
    <col min="720" max="720" width="12.7109375" style="59" customWidth="1"/>
    <col min="721" max="721" width="0.7109375" style="59" customWidth="1"/>
    <col min="722" max="722" width="12.7109375" style="59" customWidth="1"/>
    <col min="723" max="723" width="0.7109375" style="59" customWidth="1"/>
    <col min="724" max="724" width="12.7109375" style="59" customWidth="1"/>
    <col min="725" max="968" width="9.140625" style="59"/>
    <col min="969" max="969" width="1.7109375" style="59" customWidth="1"/>
    <col min="970" max="970" width="3.7109375" style="59" customWidth="1"/>
    <col min="971" max="971" width="37.85546875" style="59" customWidth="1"/>
    <col min="972" max="972" width="6.28515625" style="59" customWidth="1"/>
    <col min="973" max="973" width="0.7109375" style="59" customWidth="1"/>
    <col min="974" max="974" width="12.7109375" style="59" customWidth="1"/>
    <col min="975" max="975" width="0.7109375" style="59" customWidth="1"/>
    <col min="976" max="976" width="12.7109375" style="59" customWidth="1"/>
    <col min="977" max="977" width="0.7109375" style="59" customWidth="1"/>
    <col min="978" max="978" width="12.7109375" style="59" customWidth="1"/>
    <col min="979" max="979" width="0.7109375" style="59" customWidth="1"/>
    <col min="980" max="980" width="12.7109375" style="59" customWidth="1"/>
    <col min="981" max="1224" width="9.140625" style="59"/>
    <col min="1225" max="1225" width="1.7109375" style="59" customWidth="1"/>
    <col min="1226" max="1226" width="3.7109375" style="59" customWidth="1"/>
    <col min="1227" max="1227" width="37.85546875" style="59" customWidth="1"/>
    <col min="1228" max="1228" width="6.28515625" style="59" customWidth="1"/>
    <col min="1229" max="1229" width="0.7109375" style="59" customWidth="1"/>
    <col min="1230" max="1230" width="12.7109375" style="59" customWidth="1"/>
    <col min="1231" max="1231" width="0.7109375" style="59" customWidth="1"/>
    <col min="1232" max="1232" width="12.7109375" style="59" customWidth="1"/>
    <col min="1233" max="1233" width="0.7109375" style="59" customWidth="1"/>
    <col min="1234" max="1234" width="12.7109375" style="59" customWidth="1"/>
    <col min="1235" max="1235" width="0.7109375" style="59" customWidth="1"/>
    <col min="1236" max="1236" width="12.7109375" style="59" customWidth="1"/>
    <col min="1237" max="1480" width="9.140625" style="59"/>
    <col min="1481" max="1481" width="1.7109375" style="59" customWidth="1"/>
    <col min="1482" max="1482" width="3.7109375" style="59" customWidth="1"/>
    <col min="1483" max="1483" width="37.85546875" style="59" customWidth="1"/>
    <col min="1484" max="1484" width="6.28515625" style="59" customWidth="1"/>
    <col min="1485" max="1485" width="0.7109375" style="59" customWidth="1"/>
    <col min="1486" max="1486" width="12.7109375" style="59" customWidth="1"/>
    <col min="1487" max="1487" width="0.7109375" style="59" customWidth="1"/>
    <col min="1488" max="1488" width="12.7109375" style="59" customWidth="1"/>
    <col min="1489" max="1489" width="0.7109375" style="59" customWidth="1"/>
    <col min="1490" max="1490" width="12.7109375" style="59" customWidth="1"/>
    <col min="1491" max="1491" width="0.7109375" style="59" customWidth="1"/>
    <col min="1492" max="1492" width="12.7109375" style="59" customWidth="1"/>
    <col min="1493" max="1736" width="9.140625" style="59"/>
    <col min="1737" max="1737" width="1.7109375" style="59" customWidth="1"/>
    <col min="1738" max="1738" width="3.7109375" style="59" customWidth="1"/>
    <col min="1739" max="1739" width="37.85546875" style="59" customWidth="1"/>
    <col min="1740" max="1740" width="6.28515625" style="59" customWidth="1"/>
    <col min="1741" max="1741" width="0.7109375" style="59" customWidth="1"/>
    <col min="1742" max="1742" width="12.7109375" style="59" customWidth="1"/>
    <col min="1743" max="1743" width="0.7109375" style="59" customWidth="1"/>
    <col min="1744" max="1744" width="12.7109375" style="59" customWidth="1"/>
    <col min="1745" max="1745" width="0.7109375" style="59" customWidth="1"/>
    <col min="1746" max="1746" width="12.7109375" style="59" customWidth="1"/>
    <col min="1747" max="1747" width="0.7109375" style="59" customWidth="1"/>
    <col min="1748" max="1748" width="12.7109375" style="59" customWidth="1"/>
    <col min="1749" max="1992" width="9.140625" style="59"/>
    <col min="1993" max="1993" width="1.7109375" style="59" customWidth="1"/>
    <col min="1994" max="1994" width="3.7109375" style="59" customWidth="1"/>
    <col min="1995" max="1995" width="37.85546875" style="59" customWidth="1"/>
    <col min="1996" max="1996" width="6.28515625" style="59" customWidth="1"/>
    <col min="1997" max="1997" width="0.7109375" style="59" customWidth="1"/>
    <col min="1998" max="1998" width="12.7109375" style="59" customWidth="1"/>
    <col min="1999" max="1999" width="0.7109375" style="59" customWidth="1"/>
    <col min="2000" max="2000" width="12.7109375" style="59" customWidth="1"/>
    <col min="2001" max="2001" width="0.7109375" style="59" customWidth="1"/>
    <col min="2002" max="2002" width="12.7109375" style="59" customWidth="1"/>
    <col min="2003" max="2003" width="0.7109375" style="59" customWidth="1"/>
    <col min="2004" max="2004" width="12.7109375" style="59" customWidth="1"/>
    <col min="2005" max="2248" width="9.140625" style="59"/>
    <col min="2249" max="2249" width="1.7109375" style="59" customWidth="1"/>
    <col min="2250" max="2250" width="3.7109375" style="59" customWidth="1"/>
    <col min="2251" max="2251" width="37.85546875" style="59" customWidth="1"/>
    <col min="2252" max="2252" width="6.28515625" style="59" customWidth="1"/>
    <col min="2253" max="2253" width="0.7109375" style="59" customWidth="1"/>
    <col min="2254" max="2254" width="12.7109375" style="59" customWidth="1"/>
    <col min="2255" max="2255" width="0.7109375" style="59" customWidth="1"/>
    <col min="2256" max="2256" width="12.7109375" style="59" customWidth="1"/>
    <col min="2257" max="2257" width="0.7109375" style="59" customWidth="1"/>
    <col min="2258" max="2258" width="12.7109375" style="59" customWidth="1"/>
    <col min="2259" max="2259" width="0.7109375" style="59" customWidth="1"/>
    <col min="2260" max="2260" width="12.7109375" style="59" customWidth="1"/>
    <col min="2261" max="2504" width="9.140625" style="59"/>
    <col min="2505" max="2505" width="1.7109375" style="59" customWidth="1"/>
    <col min="2506" max="2506" width="3.7109375" style="59" customWidth="1"/>
    <col min="2507" max="2507" width="37.85546875" style="59" customWidth="1"/>
    <col min="2508" max="2508" width="6.28515625" style="59" customWidth="1"/>
    <col min="2509" max="2509" width="0.7109375" style="59" customWidth="1"/>
    <col min="2510" max="2510" width="12.7109375" style="59" customWidth="1"/>
    <col min="2511" max="2511" width="0.7109375" style="59" customWidth="1"/>
    <col min="2512" max="2512" width="12.7109375" style="59" customWidth="1"/>
    <col min="2513" max="2513" width="0.7109375" style="59" customWidth="1"/>
    <col min="2514" max="2514" width="12.7109375" style="59" customWidth="1"/>
    <col min="2515" max="2515" width="0.7109375" style="59" customWidth="1"/>
    <col min="2516" max="2516" width="12.7109375" style="59" customWidth="1"/>
    <col min="2517" max="2760" width="9.140625" style="59"/>
    <col min="2761" max="2761" width="1.7109375" style="59" customWidth="1"/>
    <col min="2762" max="2762" width="3.7109375" style="59" customWidth="1"/>
    <col min="2763" max="2763" width="37.85546875" style="59" customWidth="1"/>
    <col min="2764" max="2764" width="6.28515625" style="59" customWidth="1"/>
    <col min="2765" max="2765" width="0.7109375" style="59" customWidth="1"/>
    <col min="2766" max="2766" width="12.7109375" style="59" customWidth="1"/>
    <col min="2767" max="2767" width="0.7109375" style="59" customWidth="1"/>
    <col min="2768" max="2768" width="12.7109375" style="59" customWidth="1"/>
    <col min="2769" max="2769" width="0.7109375" style="59" customWidth="1"/>
    <col min="2770" max="2770" width="12.7109375" style="59" customWidth="1"/>
    <col min="2771" max="2771" width="0.7109375" style="59" customWidth="1"/>
    <col min="2772" max="2772" width="12.7109375" style="59" customWidth="1"/>
    <col min="2773" max="3016" width="9.140625" style="59"/>
    <col min="3017" max="3017" width="1.7109375" style="59" customWidth="1"/>
    <col min="3018" max="3018" width="3.7109375" style="59" customWidth="1"/>
    <col min="3019" max="3019" width="37.85546875" style="59" customWidth="1"/>
    <col min="3020" max="3020" width="6.28515625" style="59" customWidth="1"/>
    <col min="3021" max="3021" width="0.7109375" style="59" customWidth="1"/>
    <col min="3022" max="3022" width="12.7109375" style="59" customWidth="1"/>
    <col min="3023" max="3023" width="0.7109375" style="59" customWidth="1"/>
    <col min="3024" max="3024" width="12.7109375" style="59" customWidth="1"/>
    <col min="3025" max="3025" width="0.7109375" style="59" customWidth="1"/>
    <col min="3026" max="3026" width="12.7109375" style="59" customWidth="1"/>
    <col min="3027" max="3027" width="0.7109375" style="59" customWidth="1"/>
    <col min="3028" max="3028" width="12.7109375" style="59" customWidth="1"/>
    <col min="3029" max="3272" width="9.140625" style="59"/>
    <col min="3273" max="3273" width="1.7109375" style="59" customWidth="1"/>
    <col min="3274" max="3274" width="3.7109375" style="59" customWidth="1"/>
    <col min="3275" max="3275" width="37.85546875" style="59" customWidth="1"/>
    <col min="3276" max="3276" width="6.28515625" style="59" customWidth="1"/>
    <col min="3277" max="3277" width="0.7109375" style="59" customWidth="1"/>
    <col min="3278" max="3278" width="12.7109375" style="59" customWidth="1"/>
    <col min="3279" max="3279" width="0.7109375" style="59" customWidth="1"/>
    <col min="3280" max="3280" width="12.7109375" style="59" customWidth="1"/>
    <col min="3281" max="3281" width="0.7109375" style="59" customWidth="1"/>
    <col min="3282" max="3282" width="12.7109375" style="59" customWidth="1"/>
    <col min="3283" max="3283" width="0.7109375" style="59" customWidth="1"/>
    <col min="3284" max="3284" width="12.7109375" style="59" customWidth="1"/>
    <col min="3285" max="3528" width="9.140625" style="59"/>
    <col min="3529" max="3529" width="1.7109375" style="59" customWidth="1"/>
    <col min="3530" max="3530" width="3.7109375" style="59" customWidth="1"/>
    <col min="3531" max="3531" width="37.85546875" style="59" customWidth="1"/>
    <col min="3532" max="3532" width="6.28515625" style="59" customWidth="1"/>
    <col min="3533" max="3533" width="0.7109375" style="59" customWidth="1"/>
    <col min="3534" max="3534" width="12.7109375" style="59" customWidth="1"/>
    <col min="3535" max="3535" width="0.7109375" style="59" customWidth="1"/>
    <col min="3536" max="3536" width="12.7109375" style="59" customWidth="1"/>
    <col min="3537" max="3537" width="0.7109375" style="59" customWidth="1"/>
    <col min="3538" max="3538" width="12.7109375" style="59" customWidth="1"/>
    <col min="3539" max="3539" width="0.7109375" style="59" customWidth="1"/>
    <col min="3540" max="3540" width="12.7109375" style="59" customWidth="1"/>
    <col min="3541" max="3784" width="9.140625" style="59"/>
    <col min="3785" max="3785" width="1.7109375" style="59" customWidth="1"/>
    <col min="3786" max="3786" width="3.7109375" style="59" customWidth="1"/>
    <col min="3787" max="3787" width="37.85546875" style="59" customWidth="1"/>
    <col min="3788" max="3788" width="6.28515625" style="59" customWidth="1"/>
    <col min="3789" max="3789" width="0.7109375" style="59" customWidth="1"/>
    <col min="3790" max="3790" width="12.7109375" style="59" customWidth="1"/>
    <col min="3791" max="3791" width="0.7109375" style="59" customWidth="1"/>
    <col min="3792" max="3792" width="12.7109375" style="59" customWidth="1"/>
    <col min="3793" max="3793" width="0.7109375" style="59" customWidth="1"/>
    <col min="3794" max="3794" width="12.7109375" style="59" customWidth="1"/>
    <col min="3795" max="3795" width="0.7109375" style="59" customWidth="1"/>
    <col min="3796" max="3796" width="12.7109375" style="59" customWidth="1"/>
    <col min="3797" max="4040" width="9.140625" style="59"/>
    <col min="4041" max="4041" width="1.7109375" style="59" customWidth="1"/>
    <col min="4042" max="4042" width="3.7109375" style="59" customWidth="1"/>
    <col min="4043" max="4043" width="37.85546875" style="59" customWidth="1"/>
    <col min="4044" max="4044" width="6.28515625" style="59" customWidth="1"/>
    <col min="4045" max="4045" width="0.7109375" style="59" customWidth="1"/>
    <col min="4046" max="4046" width="12.7109375" style="59" customWidth="1"/>
    <col min="4047" max="4047" width="0.7109375" style="59" customWidth="1"/>
    <col min="4048" max="4048" width="12.7109375" style="59" customWidth="1"/>
    <col min="4049" max="4049" width="0.7109375" style="59" customWidth="1"/>
    <col min="4050" max="4050" width="12.7109375" style="59" customWidth="1"/>
    <col min="4051" max="4051" width="0.7109375" style="59" customWidth="1"/>
    <col min="4052" max="4052" width="12.7109375" style="59" customWidth="1"/>
    <col min="4053" max="4296" width="9.140625" style="59"/>
    <col min="4297" max="4297" width="1.7109375" style="59" customWidth="1"/>
    <col min="4298" max="4298" width="3.7109375" style="59" customWidth="1"/>
    <col min="4299" max="4299" width="37.85546875" style="59" customWidth="1"/>
    <col min="4300" max="4300" width="6.28515625" style="59" customWidth="1"/>
    <col min="4301" max="4301" width="0.7109375" style="59" customWidth="1"/>
    <col min="4302" max="4302" width="12.7109375" style="59" customWidth="1"/>
    <col min="4303" max="4303" width="0.7109375" style="59" customWidth="1"/>
    <col min="4304" max="4304" width="12.7109375" style="59" customWidth="1"/>
    <col min="4305" max="4305" width="0.7109375" style="59" customWidth="1"/>
    <col min="4306" max="4306" width="12.7109375" style="59" customWidth="1"/>
    <col min="4307" max="4307" width="0.7109375" style="59" customWidth="1"/>
    <col min="4308" max="4308" width="12.7109375" style="59" customWidth="1"/>
    <col min="4309" max="4552" width="9.140625" style="59"/>
    <col min="4553" max="4553" width="1.7109375" style="59" customWidth="1"/>
    <col min="4554" max="4554" width="3.7109375" style="59" customWidth="1"/>
    <col min="4555" max="4555" width="37.85546875" style="59" customWidth="1"/>
    <col min="4556" max="4556" width="6.28515625" style="59" customWidth="1"/>
    <col min="4557" max="4557" width="0.7109375" style="59" customWidth="1"/>
    <col min="4558" max="4558" width="12.7109375" style="59" customWidth="1"/>
    <col min="4559" max="4559" width="0.7109375" style="59" customWidth="1"/>
    <col min="4560" max="4560" width="12.7109375" style="59" customWidth="1"/>
    <col min="4561" max="4561" width="0.7109375" style="59" customWidth="1"/>
    <col min="4562" max="4562" width="12.7109375" style="59" customWidth="1"/>
    <col min="4563" max="4563" width="0.7109375" style="59" customWidth="1"/>
    <col min="4564" max="4564" width="12.7109375" style="59" customWidth="1"/>
    <col min="4565" max="4808" width="9.140625" style="59"/>
    <col min="4809" max="4809" width="1.7109375" style="59" customWidth="1"/>
    <col min="4810" max="4810" width="3.7109375" style="59" customWidth="1"/>
    <col min="4811" max="4811" width="37.85546875" style="59" customWidth="1"/>
    <col min="4812" max="4812" width="6.28515625" style="59" customWidth="1"/>
    <col min="4813" max="4813" width="0.7109375" style="59" customWidth="1"/>
    <col min="4814" max="4814" width="12.7109375" style="59" customWidth="1"/>
    <col min="4815" max="4815" width="0.7109375" style="59" customWidth="1"/>
    <col min="4816" max="4816" width="12.7109375" style="59" customWidth="1"/>
    <col min="4817" max="4817" width="0.7109375" style="59" customWidth="1"/>
    <col min="4818" max="4818" width="12.7109375" style="59" customWidth="1"/>
    <col min="4819" max="4819" width="0.7109375" style="59" customWidth="1"/>
    <col min="4820" max="4820" width="12.7109375" style="59" customWidth="1"/>
    <col min="4821" max="5064" width="9.140625" style="59"/>
    <col min="5065" max="5065" width="1.7109375" style="59" customWidth="1"/>
    <col min="5066" max="5066" width="3.7109375" style="59" customWidth="1"/>
    <col min="5067" max="5067" width="37.85546875" style="59" customWidth="1"/>
    <col min="5068" max="5068" width="6.28515625" style="59" customWidth="1"/>
    <col min="5069" max="5069" width="0.7109375" style="59" customWidth="1"/>
    <col min="5070" max="5070" width="12.7109375" style="59" customWidth="1"/>
    <col min="5071" max="5071" width="0.7109375" style="59" customWidth="1"/>
    <col min="5072" max="5072" width="12.7109375" style="59" customWidth="1"/>
    <col min="5073" max="5073" width="0.7109375" style="59" customWidth="1"/>
    <col min="5074" max="5074" width="12.7109375" style="59" customWidth="1"/>
    <col min="5075" max="5075" width="0.7109375" style="59" customWidth="1"/>
    <col min="5076" max="5076" width="12.7109375" style="59" customWidth="1"/>
    <col min="5077" max="5320" width="9.140625" style="59"/>
    <col min="5321" max="5321" width="1.7109375" style="59" customWidth="1"/>
    <col min="5322" max="5322" width="3.7109375" style="59" customWidth="1"/>
    <col min="5323" max="5323" width="37.85546875" style="59" customWidth="1"/>
    <col min="5324" max="5324" width="6.28515625" style="59" customWidth="1"/>
    <col min="5325" max="5325" width="0.7109375" style="59" customWidth="1"/>
    <col min="5326" max="5326" width="12.7109375" style="59" customWidth="1"/>
    <col min="5327" max="5327" width="0.7109375" style="59" customWidth="1"/>
    <col min="5328" max="5328" width="12.7109375" style="59" customWidth="1"/>
    <col min="5329" max="5329" width="0.7109375" style="59" customWidth="1"/>
    <col min="5330" max="5330" width="12.7109375" style="59" customWidth="1"/>
    <col min="5331" max="5331" width="0.7109375" style="59" customWidth="1"/>
    <col min="5332" max="5332" width="12.7109375" style="59" customWidth="1"/>
    <col min="5333" max="5576" width="9.140625" style="59"/>
    <col min="5577" max="5577" width="1.7109375" style="59" customWidth="1"/>
    <col min="5578" max="5578" width="3.7109375" style="59" customWidth="1"/>
    <col min="5579" max="5579" width="37.85546875" style="59" customWidth="1"/>
    <col min="5580" max="5580" width="6.28515625" style="59" customWidth="1"/>
    <col min="5581" max="5581" width="0.7109375" style="59" customWidth="1"/>
    <col min="5582" max="5582" width="12.7109375" style="59" customWidth="1"/>
    <col min="5583" max="5583" width="0.7109375" style="59" customWidth="1"/>
    <col min="5584" max="5584" width="12.7109375" style="59" customWidth="1"/>
    <col min="5585" max="5585" width="0.7109375" style="59" customWidth="1"/>
    <col min="5586" max="5586" width="12.7109375" style="59" customWidth="1"/>
    <col min="5587" max="5587" width="0.7109375" style="59" customWidth="1"/>
    <col min="5588" max="5588" width="12.7109375" style="59" customWidth="1"/>
    <col min="5589" max="5832" width="9.140625" style="59"/>
    <col min="5833" max="5833" width="1.7109375" style="59" customWidth="1"/>
    <col min="5834" max="5834" width="3.7109375" style="59" customWidth="1"/>
    <col min="5835" max="5835" width="37.85546875" style="59" customWidth="1"/>
    <col min="5836" max="5836" width="6.28515625" style="59" customWidth="1"/>
    <col min="5837" max="5837" width="0.7109375" style="59" customWidth="1"/>
    <col min="5838" max="5838" width="12.7109375" style="59" customWidth="1"/>
    <col min="5839" max="5839" width="0.7109375" style="59" customWidth="1"/>
    <col min="5840" max="5840" width="12.7109375" style="59" customWidth="1"/>
    <col min="5841" max="5841" width="0.7109375" style="59" customWidth="1"/>
    <col min="5842" max="5842" width="12.7109375" style="59" customWidth="1"/>
    <col min="5843" max="5843" width="0.7109375" style="59" customWidth="1"/>
    <col min="5844" max="5844" width="12.7109375" style="59" customWidth="1"/>
    <col min="5845" max="6088" width="9.140625" style="59"/>
    <col min="6089" max="6089" width="1.7109375" style="59" customWidth="1"/>
    <col min="6090" max="6090" width="3.7109375" style="59" customWidth="1"/>
    <col min="6091" max="6091" width="37.85546875" style="59" customWidth="1"/>
    <col min="6092" max="6092" width="6.28515625" style="59" customWidth="1"/>
    <col min="6093" max="6093" width="0.7109375" style="59" customWidth="1"/>
    <col min="6094" max="6094" width="12.7109375" style="59" customWidth="1"/>
    <col min="6095" max="6095" width="0.7109375" style="59" customWidth="1"/>
    <col min="6096" max="6096" width="12.7109375" style="59" customWidth="1"/>
    <col min="6097" max="6097" width="0.7109375" style="59" customWidth="1"/>
    <col min="6098" max="6098" width="12.7109375" style="59" customWidth="1"/>
    <col min="6099" max="6099" width="0.7109375" style="59" customWidth="1"/>
    <col min="6100" max="6100" width="12.7109375" style="59" customWidth="1"/>
    <col min="6101" max="6344" width="9.140625" style="59"/>
    <col min="6345" max="6345" width="1.7109375" style="59" customWidth="1"/>
    <col min="6346" max="6346" width="3.7109375" style="59" customWidth="1"/>
    <col min="6347" max="6347" width="37.85546875" style="59" customWidth="1"/>
    <col min="6348" max="6348" width="6.28515625" style="59" customWidth="1"/>
    <col min="6349" max="6349" width="0.7109375" style="59" customWidth="1"/>
    <col min="6350" max="6350" width="12.7109375" style="59" customWidth="1"/>
    <col min="6351" max="6351" width="0.7109375" style="59" customWidth="1"/>
    <col min="6352" max="6352" width="12.7109375" style="59" customWidth="1"/>
    <col min="6353" max="6353" width="0.7109375" style="59" customWidth="1"/>
    <col min="6354" max="6354" width="12.7109375" style="59" customWidth="1"/>
    <col min="6355" max="6355" width="0.7109375" style="59" customWidth="1"/>
    <col min="6356" max="6356" width="12.7109375" style="59" customWidth="1"/>
    <col min="6357" max="6600" width="9.140625" style="59"/>
    <col min="6601" max="6601" width="1.7109375" style="59" customWidth="1"/>
    <col min="6602" max="6602" width="3.7109375" style="59" customWidth="1"/>
    <col min="6603" max="6603" width="37.85546875" style="59" customWidth="1"/>
    <col min="6604" max="6604" width="6.28515625" style="59" customWidth="1"/>
    <col min="6605" max="6605" width="0.7109375" style="59" customWidth="1"/>
    <col min="6606" max="6606" width="12.7109375" style="59" customWidth="1"/>
    <col min="6607" max="6607" width="0.7109375" style="59" customWidth="1"/>
    <col min="6608" max="6608" width="12.7109375" style="59" customWidth="1"/>
    <col min="6609" max="6609" width="0.7109375" style="59" customWidth="1"/>
    <col min="6610" max="6610" width="12.7109375" style="59" customWidth="1"/>
    <col min="6611" max="6611" width="0.7109375" style="59" customWidth="1"/>
    <col min="6612" max="6612" width="12.7109375" style="59" customWidth="1"/>
    <col min="6613" max="6856" width="9.140625" style="59"/>
    <col min="6857" max="6857" width="1.7109375" style="59" customWidth="1"/>
    <col min="6858" max="6858" width="3.7109375" style="59" customWidth="1"/>
    <col min="6859" max="6859" width="37.85546875" style="59" customWidth="1"/>
    <col min="6860" max="6860" width="6.28515625" style="59" customWidth="1"/>
    <col min="6861" max="6861" width="0.7109375" style="59" customWidth="1"/>
    <col min="6862" max="6862" width="12.7109375" style="59" customWidth="1"/>
    <col min="6863" max="6863" width="0.7109375" style="59" customWidth="1"/>
    <col min="6864" max="6864" width="12.7109375" style="59" customWidth="1"/>
    <col min="6865" max="6865" width="0.7109375" style="59" customWidth="1"/>
    <col min="6866" max="6866" width="12.7109375" style="59" customWidth="1"/>
    <col min="6867" max="6867" width="0.7109375" style="59" customWidth="1"/>
    <col min="6868" max="6868" width="12.7109375" style="59" customWidth="1"/>
    <col min="6869" max="7112" width="9.140625" style="59"/>
    <col min="7113" max="7113" width="1.7109375" style="59" customWidth="1"/>
    <col min="7114" max="7114" width="3.7109375" style="59" customWidth="1"/>
    <col min="7115" max="7115" width="37.85546875" style="59" customWidth="1"/>
    <col min="7116" max="7116" width="6.28515625" style="59" customWidth="1"/>
    <col min="7117" max="7117" width="0.7109375" style="59" customWidth="1"/>
    <col min="7118" max="7118" width="12.7109375" style="59" customWidth="1"/>
    <col min="7119" max="7119" width="0.7109375" style="59" customWidth="1"/>
    <col min="7120" max="7120" width="12.7109375" style="59" customWidth="1"/>
    <col min="7121" max="7121" width="0.7109375" style="59" customWidth="1"/>
    <col min="7122" max="7122" width="12.7109375" style="59" customWidth="1"/>
    <col min="7123" max="7123" width="0.7109375" style="59" customWidth="1"/>
    <col min="7124" max="7124" width="12.7109375" style="59" customWidth="1"/>
    <col min="7125" max="7368" width="9.140625" style="59"/>
    <col min="7369" max="7369" width="1.7109375" style="59" customWidth="1"/>
    <col min="7370" max="7370" width="3.7109375" style="59" customWidth="1"/>
    <col min="7371" max="7371" width="37.85546875" style="59" customWidth="1"/>
    <col min="7372" max="7372" width="6.28515625" style="59" customWidth="1"/>
    <col min="7373" max="7373" width="0.7109375" style="59" customWidth="1"/>
    <col min="7374" max="7374" width="12.7109375" style="59" customWidth="1"/>
    <col min="7375" max="7375" width="0.7109375" style="59" customWidth="1"/>
    <col min="7376" max="7376" width="12.7109375" style="59" customWidth="1"/>
    <col min="7377" max="7377" width="0.7109375" style="59" customWidth="1"/>
    <col min="7378" max="7378" width="12.7109375" style="59" customWidth="1"/>
    <col min="7379" max="7379" width="0.7109375" style="59" customWidth="1"/>
    <col min="7380" max="7380" width="12.7109375" style="59" customWidth="1"/>
    <col min="7381" max="7624" width="9.140625" style="59"/>
    <col min="7625" max="7625" width="1.7109375" style="59" customWidth="1"/>
    <col min="7626" max="7626" width="3.7109375" style="59" customWidth="1"/>
    <col min="7627" max="7627" width="37.85546875" style="59" customWidth="1"/>
    <col min="7628" max="7628" width="6.28515625" style="59" customWidth="1"/>
    <col min="7629" max="7629" width="0.7109375" style="59" customWidth="1"/>
    <col min="7630" max="7630" width="12.7109375" style="59" customWidth="1"/>
    <col min="7631" max="7631" width="0.7109375" style="59" customWidth="1"/>
    <col min="7632" max="7632" width="12.7109375" style="59" customWidth="1"/>
    <col min="7633" max="7633" width="0.7109375" style="59" customWidth="1"/>
    <col min="7634" max="7634" width="12.7109375" style="59" customWidth="1"/>
    <col min="7635" max="7635" width="0.7109375" style="59" customWidth="1"/>
    <col min="7636" max="7636" width="12.7109375" style="59" customWidth="1"/>
    <col min="7637" max="7880" width="9.140625" style="59"/>
    <col min="7881" max="7881" width="1.7109375" style="59" customWidth="1"/>
    <col min="7882" max="7882" width="3.7109375" style="59" customWidth="1"/>
    <col min="7883" max="7883" width="37.85546875" style="59" customWidth="1"/>
    <col min="7884" max="7884" width="6.28515625" style="59" customWidth="1"/>
    <col min="7885" max="7885" width="0.7109375" style="59" customWidth="1"/>
    <col min="7886" max="7886" width="12.7109375" style="59" customWidth="1"/>
    <col min="7887" max="7887" width="0.7109375" style="59" customWidth="1"/>
    <col min="7888" max="7888" width="12.7109375" style="59" customWidth="1"/>
    <col min="7889" max="7889" width="0.7109375" style="59" customWidth="1"/>
    <col min="7890" max="7890" width="12.7109375" style="59" customWidth="1"/>
    <col min="7891" max="7891" width="0.7109375" style="59" customWidth="1"/>
    <col min="7892" max="7892" width="12.7109375" style="59" customWidth="1"/>
    <col min="7893" max="8136" width="9.140625" style="59"/>
    <col min="8137" max="8137" width="1.7109375" style="59" customWidth="1"/>
    <col min="8138" max="8138" width="3.7109375" style="59" customWidth="1"/>
    <col min="8139" max="8139" width="37.85546875" style="59" customWidth="1"/>
    <col min="8140" max="8140" width="6.28515625" style="59" customWidth="1"/>
    <col min="8141" max="8141" width="0.7109375" style="59" customWidth="1"/>
    <col min="8142" max="8142" width="12.7109375" style="59" customWidth="1"/>
    <col min="8143" max="8143" width="0.7109375" style="59" customWidth="1"/>
    <col min="8144" max="8144" width="12.7109375" style="59" customWidth="1"/>
    <col min="8145" max="8145" width="0.7109375" style="59" customWidth="1"/>
    <col min="8146" max="8146" width="12.7109375" style="59" customWidth="1"/>
    <col min="8147" max="8147" width="0.7109375" style="59" customWidth="1"/>
    <col min="8148" max="8148" width="12.7109375" style="59" customWidth="1"/>
    <col min="8149" max="8392" width="9.140625" style="59"/>
    <col min="8393" max="8393" width="1.7109375" style="59" customWidth="1"/>
    <col min="8394" max="8394" width="3.7109375" style="59" customWidth="1"/>
    <col min="8395" max="8395" width="37.85546875" style="59" customWidth="1"/>
    <col min="8396" max="8396" width="6.28515625" style="59" customWidth="1"/>
    <col min="8397" max="8397" width="0.7109375" style="59" customWidth="1"/>
    <col min="8398" max="8398" width="12.7109375" style="59" customWidth="1"/>
    <col min="8399" max="8399" width="0.7109375" style="59" customWidth="1"/>
    <col min="8400" max="8400" width="12.7109375" style="59" customWidth="1"/>
    <col min="8401" max="8401" width="0.7109375" style="59" customWidth="1"/>
    <col min="8402" max="8402" width="12.7109375" style="59" customWidth="1"/>
    <col min="8403" max="8403" width="0.7109375" style="59" customWidth="1"/>
    <col min="8404" max="8404" width="12.7109375" style="59" customWidth="1"/>
    <col min="8405" max="8648" width="9.140625" style="59"/>
    <col min="8649" max="8649" width="1.7109375" style="59" customWidth="1"/>
    <col min="8650" max="8650" width="3.7109375" style="59" customWidth="1"/>
    <col min="8651" max="8651" width="37.85546875" style="59" customWidth="1"/>
    <col min="8652" max="8652" width="6.28515625" style="59" customWidth="1"/>
    <col min="8653" max="8653" width="0.7109375" style="59" customWidth="1"/>
    <col min="8654" max="8654" width="12.7109375" style="59" customWidth="1"/>
    <col min="8655" max="8655" width="0.7109375" style="59" customWidth="1"/>
    <col min="8656" max="8656" width="12.7109375" style="59" customWidth="1"/>
    <col min="8657" max="8657" width="0.7109375" style="59" customWidth="1"/>
    <col min="8658" max="8658" width="12.7109375" style="59" customWidth="1"/>
    <col min="8659" max="8659" width="0.7109375" style="59" customWidth="1"/>
    <col min="8660" max="8660" width="12.7109375" style="59" customWidth="1"/>
    <col min="8661" max="8904" width="9.140625" style="59"/>
    <col min="8905" max="8905" width="1.7109375" style="59" customWidth="1"/>
    <col min="8906" max="8906" width="3.7109375" style="59" customWidth="1"/>
    <col min="8907" max="8907" width="37.85546875" style="59" customWidth="1"/>
    <col min="8908" max="8908" width="6.28515625" style="59" customWidth="1"/>
    <col min="8909" max="8909" width="0.7109375" style="59" customWidth="1"/>
    <col min="8910" max="8910" width="12.7109375" style="59" customWidth="1"/>
    <col min="8911" max="8911" width="0.7109375" style="59" customWidth="1"/>
    <col min="8912" max="8912" width="12.7109375" style="59" customWidth="1"/>
    <col min="8913" max="8913" width="0.7109375" style="59" customWidth="1"/>
    <col min="8914" max="8914" width="12.7109375" style="59" customWidth="1"/>
    <col min="8915" max="8915" width="0.7109375" style="59" customWidth="1"/>
    <col min="8916" max="8916" width="12.7109375" style="59" customWidth="1"/>
    <col min="8917" max="9160" width="9.140625" style="59"/>
    <col min="9161" max="9161" width="1.7109375" style="59" customWidth="1"/>
    <col min="9162" max="9162" width="3.7109375" style="59" customWidth="1"/>
    <col min="9163" max="9163" width="37.85546875" style="59" customWidth="1"/>
    <col min="9164" max="9164" width="6.28515625" style="59" customWidth="1"/>
    <col min="9165" max="9165" width="0.7109375" style="59" customWidth="1"/>
    <col min="9166" max="9166" width="12.7109375" style="59" customWidth="1"/>
    <col min="9167" max="9167" width="0.7109375" style="59" customWidth="1"/>
    <col min="9168" max="9168" width="12.7109375" style="59" customWidth="1"/>
    <col min="9169" max="9169" width="0.7109375" style="59" customWidth="1"/>
    <col min="9170" max="9170" width="12.7109375" style="59" customWidth="1"/>
    <col min="9171" max="9171" width="0.7109375" style="59" customWidth="1"/>
    <col min="9172" max="9172" width="12.7109375" style="59" customWidth="1"/>
    <col min="9173" max="9416" width="9.140625" style="59"/>
    <col min="9417" max="9417" width="1.7109375" style="59" customWidth="1"/>
    <col min="9418" max="9418" width="3.7109375" style="59" customWidth="1"/>
    <col min="9419" max="9419" width="37.85546875" style="59" customWidth="1"/>
    <col min="9420" max="9420" width="6.28515625" style="59" customWidth="1"/>
    <col min="9421" max="9421" width="0.7109375" style="59" customWidth="1"/>
    <col min="9422" max="9422" width="12.7109375" style="59" customWidth="1"/>
    <col min="9423" max="9423" width="0.7109375" style="59" customWidth="1"/>
    <col min="9424" max="9424" width="12.7109375" style="59" customWidth="1"/>
    <col min="9425" max="9425" width="0.7109375" style="59" customWidth="1"/>
    <col min="9426" max="9426" width="12.7109375" style="59" customWidth="1"/>
    <col min="9427" max="9427" width="0.7109375" style="59" customWidth="1"/>
    <col min="9428" max="9428" width="12.7109375" style="59" customWidth="1"/>
    <col min="9429" max="9672" width="9.140625" style="59"/>
    <col min="9673" max="9673" width="1.7109375" style="59" customWidth="1"/>
    <col min="9674" max="9674" width="3.7109375" style="59" customWidth="1"/>
    <col min="9675" max="9675" width="37.85546875" style="59" customWidth="1"/>
    <col min="9676" max="9676" width="6.28515625" style="59" customWidth="1"/>
    <col min="9677" max="9677" width="0.7109375" style="59" customWidth="1"/>
    <col min="9678" max="9678" width="12.7109375" style="59" customWidth="1"/>
    <col min="9679" max="9679" width="0.7109375" style="59" customWidth="1"/>
    <col min="9680" max="9680" width="12.7109375" style="59" customWidth="1"/>
    <col min="9681" max="9681" width="0.7109375" style="59" customWidth="1"/>
    <col min="9682" max="9682" width="12.7109375" style="59" customWidth="1"/>
    <col min="9683" max="9683" width="0.7109375" style="59" customWidth="1"/>
    <col min="9684" max="9684" width="12.7109375" style="59" customWidth="1"/>
    <col min="9685" max="9928" width="9.140625" style="59"/>
    <col min="9929" max="9929" width="1.7109375" style="59" customWidth="1"/>
    <col min="9930" max="9930" width="3.7109375" style="59" customWidth="1"/>
    <col min="9931" max="9931" width="37.85546875" style="59" customWidth="1"/>
    <col min="9932" max="9932" width="6.28515625" style="59" customWidth="1"/>
    <col min="9933" max="9933" width="0.7109375" style="59" customWidth="1"/>
    <col min="9934" max="9934" width="12.7109375" style="59" customWidth="1"/>
    <col min="9935" max="9935" width="0.7109375" style="59" customWidth="1"/>
    <col min="9936" max="9936" width="12.7109375" style="59" customWidth="1"/>
    <col min="9937" max="9937" width="0.7109375" style="59" customWidth="1"/>
    <col min="9938" max="9938" width="12.7109375" style="59" customWidth="1"/>
    <col min="9939" max="9939" width="0.7109375" style="59" customWidth="1"/>
    <col min="9940" max="9940" width="12.7109375" style="59" customWidth="1"/>
    <col min="9941" max="10184" width="9.140625" style="59"/>
    <col min="10185" max="10185" width="1.7109375" style="59" customWidth="1"/>
    <col min="10186" max="10186" width="3.7109375" style="59" customWidth="1"/>
    <col min="10187" max="10187" width="37.85546875" style="59" customWidth="1"/>
    <col min="10188" max="10188" width="6.28515625" style="59" customWidth="1"/>
    <col min="10189" max="10189" width="0.7109375" style="59" customWidth="1"/>
    <col min="10190" max="10190" width="12.7109375" style="59" customWidth="1"/>
    <col min="10191" max="10191" width="0.7109375" style="59" customWidth="1"/>
    <col min="10192" max="10192" width="12.7109375" style="59" customWidth="1"/>
    <col min="10193" max="10193" width="0.7109375" style="59" customWidth="1"/>
    <col min="10194" max="10194" width="12.7109375" style="59" customWidth="1"/>
    <col min="10195" max="10195" width="0.7109375" style="59" customWidth="1"/>
    <col min="10196" max="10196" width="12.7109375" style="59" customWidth="1"/>
    <col min="10197" max="10440" width="9.140625" style="59"/>
    <col min="10441" max="10441" width="1.7109375" style="59" customWidth="1"/>
    <col min="10442" max="10442" width="3.7109375" style="59" customWidth="1"/>
    <col min="10443" max="10443" width="37.85546875" style="59" customWidth="1"/>
    <col min="10444" max="10444" width="6.28515625" style="59" customWidth="1"/>
    <col min="10445" max="10445" width="0.7109375" style="59" customWidth="1"/>
    <col min="10446" max="10446" width="12.7109375" style="59" customWidth="1"/>
    <col min="10447" max="10447" width="0.7109375" style="59" customWidth="1"/>
    <col min="10448" max="10448" width="12.7109375" style="59" customWidth="1"/>
    <col min="10449" max="10449" width="0.7109375" style="59" customWidth="1"/>
    <col min="10450" max="10450" width="12.7109375" style="59" customWidth="1"/>
    <col min="10451" max="10451" width="0.7109375" style="59" customWidth="1"/>
    <col min="10452" max="10452" width="12.7109375" style="59" customWidth="1"/>
    <col min="10453" max="10696" width="9.140625" style="59"/>
    <col min="10697" max="10697" width="1.7109375" style="59" customWidth="1"/>
    <col min="10698" max="10698" width="3.7109375" style="59" customWidth="1"/>
    <col min="10699" max="10699" width="37.85546875" style="59" customWidth="1"/>
    <col min="10700" max="10700" width="6.28515625" style="59" customWidth="1"/>
    <col min="10701" max="10701" width="0.7109375" style="59" customWidth="1"/>
    <col min="10702" max="10702" width="12.7109375" style="59" customWidth="1"/>
    <col min="10703" max="10703" width="0.7109375" style="59" customWidth="1"/>
    <col min="10704" max="10704" width="12.7109375" style="59" customWidth="1"/>
    <col min="10705" max="10705" width="0.7109375" style="59" customWidth="1"/>
    <col min="10706" max="10706" width="12.7109375" style="59" customWidth="1"/>
    <col min="10707" max="10707" width="0.7109375" style="59" customWidth="1"/>
    <col min="10708" max="10708" width="12.7109375" style="59" customWidth="1"/>
    <col min="10709" max="10952" width="9.140625" style="59"/>
    <col min="10953" max="10953" width="1.7109375" style="59" customWidth="1"/>
    <col min="10954" max="10954" width="3.7109375" style="59" customWidth="1"/>
    <col min="10955" max="10955" width="37.85546875" style="59" customWidth="1"/>
    <col min="10956" max="10956" width="6.28515625" style="59" customWidth="1"/>
    <col min="10957" max="10957" width="0.7109375" style="59" customWidth="1"/>
    <col min="10958" max="10958" width="12.7109375" style="59" customWidth="1"/>
    <col min="10959" max="10959" width="0.7109375" style="59" customWidth="1"/>
    <col min="10960" max="10960" width="12.7109375" style="59" customWidth="1"/>
    <col min="10961" max="10961" width="0.7109375" style="59" customWidth="1"/>
    <col min="10962" max="10962" width="12.7109375" style="59" customWidth="1"/>
    <col min="10963" max="10963" width="0.7109375" style="59" customWidth="1"/>
    <col min="10964" max="10964" width="12.7109375" style="59" customWidth="1"/>
    <col min="10965" max="11208" width="9.140625" style="59"/>
    <col min="11209" max="11209" width="1.7109375" style="59" customWidth="1"/>
    <col min="11210" max="11210" width="3.7109375" style="59" customWidth="1"/>
    <col min="11211" max="11211" width="37.85546875" style="59" customWidth="1"/>
    <col min="11212" max="11212" width="6.28515625" style="59" customWidth="1"/>
    <col min="11213" max="11213" width="0.7109375" style="59" customWidth="1"/>
    <col min="11214" max="11214" width="12.7109375" style="59" customWidth="1"/>
    <col min="11215" max="11215" width="0.7109375" style="59" customWidth="1"/>
    <col min="11216" max="11216" width="12.7109375" style="59" customWidth="1"/>
    <col min="11217" max="11217" width="0.7109375" style="59" customWidth="1"/>
    <col min="11218" max="11218" width="12.7109375" style="59" customWidth="1"/>
    <col min="11219" max="11219" width="0.7109375" style="59" customWidth="1"/>
    <col min="11220" max="11220" width="12.7109375" style="59" customWidth="1"/>
    <col min="11221" max="11464" width="9.140625" style="59"/>
    <col min="11465" max="11465" width="1.7109375" style="59" customWidth="1"/>
    <col min="11466" max="11466" width="3.7109375" style="59" customWidth="1"/>
    <col min="11467" max="11467" width="37.85546875" style="59" customWidth="1"/>
    <col min="11468" max="11468" width="6.28515625" style="59" customWidth="1"/>
    <col min="11469" max="11469" width="0.7109375" style="59" customWidth="1"/>
    <col min="11470" max="11470" width="12.7109375" style="59" customWidth="1"/>
    <col min="11471" max="11471" width="0.7109375" style="59" customWidth="1"/>
    <col min="11472" max="11472" width="12.7109375" style="59" customWidth="1"/>
    <col min="11473" max="11473" width="0.7109375" style="59" customWidth="1"/>
    <col min="11474" max="11474" width="12.7109375" style="59" customWidth="1"/>
    <col min="11475" max="11475" width="0.7109375" style="59" customWidth="1"/>
    <col min="11476" max="11476" width="12.7109375" style="59" customWidth="1"/>
    <col min="11477" max="11720" width="9.140625" style="59"/>
    <col min="11721" max="11721" width="1.7109375" style="59" customWidth="1"/>
    <col min="11722" max="11722" width="3.7109375" style="59" customWidth="1"/>
    <col min="11723" max="11723" width="37.85546875" style="59" customWidth="1"/>
    <col min="11724" max="11724" width="6.28515625" style="59" customWidth="1"/>
    <col min="11725" max="11725" width="0.7109375" style="59" customWidth="1"/>
    <col min="11726" max="11726" width="12.7109375" style="59" customWidth="1"/>
    <col min="11727" max="11727" width="0.7109375" style="59" customWidth="1"/>
    <col min="11728" max="11728" width="12.7109375" style="59" customWidth="1"/>
    <col min="11729" max="11729" width="0.7109375" style="59" customWidth="1"/>
    <col min="11730" max="11730" width="12.7109375" style="59" customWidth="1"/>
    <col min="11731" max="11731" width="0.7109375" style="59" customWidth="1"/>
    <col min="11732" max="11732" width="12.7109375" style="59" customWidth="1"/>
    <col min="11733" max="11976" width="9.140625" style="59"/>
    <col min="11977" max="11977" width="1.7109375" style="59" customWidth="1"/>
    <col min="11978" max="11978" width="3.7109375" style="59" customWidth="1"/>
    <col min="11979" max="11979" width="37.85546875" style="59" customWidth="1"/>
    <col min="11980" max="11980" width="6.28515625" style="59" customWidth="1"/>
    <col min="11981" max="11981" width="0.7109375" style="59" customWidth="1"/>
    <col min="11982" max="11982" width="12.7109375" style="59" customWidth="1"/>
    <col min="11983" max="11983" width="0.7109375" style="59" customWidth="1"/>
    <col min="11984" max="11984" width="12.7109375" style="59" customWidth="1"/>
    <col min="11985" max="11985" width="0.7109375" style="59" customWidth="1"/>
    <col min="11986" max="11986" width="12.7109375" style="59" customWidth="1"/>
    <col min="11987" max="11987" width="0.7109375" style="59" customWidth="1"/>
    <col min="11988" max="11988" width="12.7109375" style="59" customWidth="1"/>
    <col min="11989" max="12232" width="9.140625" style="59"/>
    <col min="12233" max="12233" width="1.7109375" style="59" customWidth="1"/>
    <col min="12234" max="12234" width="3.7109375" style="59" customWidth="1"/>
    <col min="12235" max="12235" width="37.85546875" style="59" customWidth="1"/>
    <col min="12236" max="12236" width="6.28515625" style="59" customWidth="1"/>
    <col min="12237" max="12237" width="0.7109375" style="59" customWidth="1"/>
    <col min="12238" max="12238" width="12.7109375" style="59" customWidth="1"/>
    <col min="12239" max="12239" width="0.7109375" style="59" customWidth="1"/>
    <col min="12240" max="12240" width="12.7109375" style="59" customWidth="1"/>
    <col min="12241" max="12241" width="0.7109375" style="59" customWidth="1"/>
    <col min="12242" max="12242" width="12.7109375" style="59" customWidth="1"/>
    <col min="12243" max="12243" width="0.7109375" style="59" customWidth="1"/>
    <col min="12244" max="12244" width="12.7109375" style="59" customWidth="1"/>
    <col min="12245" max="12488" width="9.140625" style="59"/>
    <col min="12489" max="12489" width="1.7109375" style="59" customWidth="1"/>
    <col min="12490" max="12490" width="3.7109375" style="59" customWidth="1"/>
    <col min="12491" max="12491" width="37.85546875" style="59" customWidth="1"/>
    <col min="12492" max="12492" width="6.28515625" style="59" customWidth="1"/>
    <col min="12493" max="12493" width="0.7109375" style="59" customWidth="1"/>
    <col min="12494" max="12494" width="12.7109375" style="59" customWidth="1"/>
    <col min="12495" max="12495" width="0.7109375" style="59" customWidth="1"/>
    <col min="12496" max="12496" width="12.7109375" style="59" customWidth="1"/>
    <col min="12497" max="12497" width="0.7109375" style="59" customWidth="1"/>
    <col min="12498" max="12498" width="12.7109375" style="59" customWidth="1"/>
    <col min="12499" max="12499" width="0.7109375" style="59" customWidth="1"/>
    <col min="12500" max="12500" width="12.7109375" style="59" customWidth="1"/>
    <col min="12501" max="12744" width="9.140625" style="59"/>
    <col min="12745" max="12745" width="1.7109375" style="59" customWidth="1"/>
    <col min="12746" max="12746" width="3.7109375" style="59" customWidth="1"/>
    <col min="12747" max="12747" width="37.85546875" style="59" customWidth="1"/>
    <col min="12748" max="12748" width="6.28515625" style="59" customWidth="1"/>
    <col min="12749" max="12749" width="0.7109375" style="59" customWidth="1"/>
    <col min="12750" max="12750" width="12.7109375" style="59" customWidth="1"/>
    <col min="12751" max="12751" width="0.7109375" style="59" customWidth="1"/>
    <col min="12752" max="12752" width="12.7109375" style="59" customWidth="1"/>
    <col min="12753" max="12753" width="0.7109375" style="59" customWidth="1"/>
    <col min="12754" max="12754" width="12.7109375" style="59" customWidth="1"/>
    <col min="12755" max="12755" width="0.7109375" style="59" customWidth="1"/>
    <col min="12756" max="12756" width="12.7109375" style="59" customWidth="1"/>
    <col min="12757" max="13000" width="9.140625" style="59"/>
    <col min="13001" max="13001" width="1.7109375" style="59" customWidth="1"/>
    <col min="13002" max="13002" width="3.7109375" style="59" customWidth="1"/>
    <col min="13003" max="13003" width="37.85546875" style="59" customWidth="1"/>
    <col min="13004" max="13004" width="6.28515625" style="59" customWidth="1"/>
    <col min="13005" max="13005" width="0.7109375" style="59" customWidth="1"/>
    <col min="13006" max="13006" width="12.7109375" style="59" customWidth="1"/>
    <col min="13007" max="13007" width="0.7109375" style="59" customWidth="1"/>
    <col min="13008" max="13008" width="12.7109375" style="59" customWidth="1"/>
    <col min="13009" max="13009" width="0.7109375" style="59" customWidth="1"/>
    <col min="13010" max="13010" width="12.7109375" style="59" customWidth="1"/>
    <col min="13011" max="13011" width="0.7109375" style="59" customWidth="1"/>
    <col min="13012" max="13012" width="12.7109375" style="59" customWidth="1"/>
    <col min="13013" max="13256" width="9.140625" style="59"/>
    <col min="13257" max="13257" width="1.7109375" style="59" customWidth="1"/>
    <col min="13258" max="13258" width="3.7109375" style="59" customWidth="1"/>
    <col min="13259" max="13259" width="37.85546875" style="59" customWidth="1"/>
    <col min="13260" max="13260" width="6.28515625" style="59" customWidth="1"/>
    <col min="13261" max="13261" width="0.7109375" style="59" customWidth="1"/>
    <col min="13262" max="13262" width="12.7109375" style="59" customWidth="1"/>
    <col min="13263" max="13263" width="0.7109375" style="59" customWidth="1"/>
    <col min="13264" max="13264" width="12.7109375" style="59" customWidth="1"/>
    <col min="13265" max="13265" width="0.7109375" style="59" customWidth="1"/>
    <col min="13266" max="13266" width="12.7109375" style="59" customWidth="1"/>
    <col min="13267" max="13267" width="0.7109375" style="59" customWidth="1"/>
    <col min="13268" max="13268" width="12.7109375" style="59" customWidth="1"/>
    <col min="13269" max="13512" width="9.140625" style="59"/>
    <col min="13513" max="13513" width="1.7109375" style="59" customWidth="1"/>
    <col min="13514" max="13514" width="3.7109375" style="59" customWidth="1"/>
    <col min="13515" max="13515" width="37.85546875" style="59" customWidth="1"/>
    <col min="13516" max="13516" width="6.28515625" style="59" customWidth="1"/>
    <col min="13517" max="13517" width="0.7109375" style="59" customWidth="1"/>
    <col min="13518" max="13518" width="12.7109375" style="59" customWidth="1"/>
    <col min="13519" max="13519" width="0.7109375" style="59" customWidth="1"/>
    <col min="13520" max="13520" width="12.7109375" style="59" customWidth="1"/>
    <col min="13521" max="13521" width="0.7109375" style="59" customWidth="1"/>
    <col min="13522" max="13522" width="12.7109375" style="59" customWidth="1"/>
    <col min="13523" max="13523" width="0.7109375" style="59" customWidth="1"/>
    <col min="13524" max="13524" width="12.7109375" style="59" customWidth="1"/>
    <col min="13525" max="13768" width="9.140625" style="59"/>
    <col min="13769" max="13769" width="1.7109375" style="59" customWidth="1"/>
    <col min="13770" max="13770" width="3.7109375" style="59" customWidth="1"/>
    <col min="13771" max="13771" width="37.85546875" style="59" customWidth="1"/>
    <col min="13772" max="13772" width="6.28515625" style="59" customWidth="1"/>
    <col min="13773" max="13773" width="0.7109375" style="59" customWidth="1"/>
    <col min="13774" max="13774" width="12.7109375" style="59" customWidth="1"/>
    <col min="13775" max="13775" width="0.7109375" style="59" customWidth="1"/>
    <col min="13776" max="13776" width="12.7109375" style="59" customWidth="1"/>
    <col min="13777" max="13777" width="0.7109375" style="59" customWidth="1"/>
    <col min="13778" max="13778" width="12.7109375" style="59" customWidth="1"/>
    <col min="13779" max="13779" width="0.7109375" style="59" customWidth="1"/>
    <col min="13780" max="13780" width="12.7109375" style="59" customWidth="1"/>
    <col min="13781" max="14024" width="9.140625" style="59"/>
    <col min="14025" max="14025" width="1.7109375" style="59" customWidth="1"/>
    <col min="14026" max="14026" width="3.7109375" style="59" customWidth="1"/>
    <col min="14027" max="14027" width="37.85546875" style="59" customWidth="1"/>
    <col min="14028" max="14028" width="6.28515625" style="59" customWidth="1"/>
    <col min="14029" max="14029" width="0.7109375" style="59" customWidth="1"/>
    <col min="14030" max="14030" width="12.7109375" style="59" customWidth="1"/>
    <col min="14031" max="14031" width="0.7109375" style="59" customWidth="1"/>
    <col min="14032" max="14032" width="12.7109375" style="59" customWidth="1"/>
    <col min="14033" max="14033" width="0.7109375" style="59" customWidth="1"/>
    <col min="14034" max="14034" width="12.7109375" style="59" customWidth="1"/>
    <col min="14035" max="14035" width="0.7109375" style="59" customWidth="1"/>
    <col min="14036" max="14036" width="12.7109375" style="59" customWidth="1"/>
    <col min="14037" max="14280" width="9.140625" style="59"/>
    <col min="14281" max="14281" width="1.7109375" style="59" customWidth="1"/>
    <col min="14282" max="14282" width="3.7109375" style="59" customWidth="1"/>
    <col min="14283" max="14283" width="37.85546875" style="59" customWidth="1"/>
    <col min="14284" max="14284" width="6.28515625" style="59" customWidth="1"/>
    <col min="14285" max="14285" width="0.7109375" style="59" customWidth="1"/>
    <col min="14286" max="14286" width="12.7109375" style="59" customWidth="1"/>
    <col min="14287" max="14287" width="0.7109375" style="59" customWidth="1"/>
    <col min="14288" max="14288" width="12.7109375" style="59" customWidth="1"/>
    <col min="14289" max="14289" width="0.7109375" style="59" customWidth="1"/>
    <col min="14290" max="14290" width="12.7109375" style="59" customWidth="1"/>
    <col min="14291" max="14291" width="0.7109375" style="59" customWidth="1"/>
    <col min="14292" max="14292" width="12.7109375" style="59" customWidth="1"/>
    <col min="14293" max="14536" width="9.140625" style="59"/>
    <col min="14537" max="14537" width="1.7109375" style="59" customWidth="1"/>
    <col min="14538" max="14538" width="3.7109375" style="59" customWidth="1"/>
    <col min="14539" max="14539" width="37.85546875" style="59" customWidth="1"/>
    <col min="14540" max="14540" width="6.28515625" style="59" customWidth="1"/>
    <col min="14541" max="14541" width="0.7109375" style="59" customWidth="1"/>
    <col min="14542" max="14542" width="12.7109375" style="59" customWidth="1"/>
    <col min="14543" max="14543" width="0.7109375" style="59" customWidth="1"/>
    <col min="14544" max="14544" width="12.7109375" style="59" customWidth="1"/>
    <col min="14545" max="14545" width="0.7109375" style="59" customWidth="1"/>
    <col min="14546" max="14546" width="12.7109375" style="59" customWidth="1"/>
    <col min="14547" max="14547" width="0.7109375" style="59" customWidth="1"/>
    <col min="14548" max="14548" width="12.7109375" style="59" customWidth="1"/>
    <col min="14549" max="14792" width="9.140625" style="59"/>
    <col min="14793" max="14793" width="1.7109375" style="59" customWidth="1"/>
    <col min="14794" max="14794" width="3.7109375" style="59" customWidth="1"/>
    <col min="14795" max="14795" width="37.85546875" style="59" customWidth="1"/>
    <col min="14796" max="14796" width="6.28515625" style="59" customWidth="1"/>
    <col min="14797" max="14797" width="0.7109375" style="59" customWidth="1"/>
    <col min="14798" max="14798" width="12.7109375" style="59" customWidth="1"/>
    <col min="14799" max="14799" width="0.7109375" style="59" customWidth="1"/>
    <col min="14800" max="14800" width="12.7109375" style="59" customWidth="1"/>
    <col min="14801" max="14801" width="0.7109375" style="59" customWidth="1"/>
    <col min="14802" max="14802" width="12.7109375" style="59" customWidth="1"/>
    <col min="14803" max="14803" width="0.7109375" style="59" customWidth="1"/>
    <col min="14804" max="14804" width="12.7109375" style="59" customWidth="1"/>
    <col min="14805" max="15048" width="9.140625" style="59"/>
    <col min="15049" max="15049" width="1.7109375" style="59" customWidth="1"/>
    <col min="15050" max="15050" width="3.7109375" style="59" customWidth="1"/>
    <col min="15051" max="15051" width="37.85546875" style="59" customWidth="1"/>
    <col min="15052" max="15052" width="6.28515625" style="59" customWidth="1"/>
    <col min="15053" max="15053" width="0.7109375" style="59" customWidth="1"/>
    <col min="15054" max="15054" width="12.7109375" style="59" customWidth="1"/>
    <col min="15055" max="15055" width="0.7109375" style="59" customWidth="1"/>
    <col min="15056" max="15056" width="12.7109375" style="59" customWidth="1"/>
    <col min="15057" max="15057" width="0.7109375" style="59" customWidth="1"/>
    <col min="15058" max="15058" width="12.7109375" style="59" customWidth="1"/>
    <col min="15059" max="15059" width="0.7109375" style="59" customWidth="1"/>
    <col min="15060" max="15060" width="12.7109375" style="59" customWidth="1"/>
    <col min="15061" max="15304" width="9.140625" style="59"/>
    <col min="15305" max="15305" width="1.7109375" style="59" customWidth="1"/>
    <col min="15306" max="15306" width="3.7109375" style="59" customWidth="1"/>
    <col min="15307" max="15307" width="37.85546875" style="59" customWidth="1"/>
    <col min="15308" max="15308" width="6.28515625" style="59" customWidth="1"/>
    <col min="15309" max="15309" width="0.7109375" style="59" customWidth="1"/>
    <col min="15310" max="15310" width="12.7109375" style="59" customWidth="1"/>
    <col min="15311" max="15311" width="0.7109375" style="59" customWidth="1"/>
    <col min="15312" max="15312" width="12.7109375" style="59" customWidth="1"/>
    <col min="15313" max="15313" width="0.7109375" style="59" customWidth="1"/>
    <col min="15314" max="15314" width="12.7109375" style="59" customWidth="1"/>
    <col min="15315" max="15315" width="0.7109375" style="59" customWidth="1"/>
    <col min="15316" max="15316" width="12.7109375" style="59" customWidth="1"/>
    <col min="15317" max="15560" width="9.140625" style="59"/>
    <col min="15561" max="15561" width="1.7109375" style="59" customWidth="1"/>
    <col min="15562" max="15562" width="3.7109375" style="59" customWidth="1"/>
    <col min="15563" max="15563" width="37.85546875" style="59" customWidth="1"/>
    <col min="15564" max="15564" width="6.28515625" style="59" customWidth="1"/>
    <col min="15565" max="15565" width="0.7109375" style="59" customWidth="1"/>
    <col min="15566" max="15566" width="12.7109375" style="59" customWidth="1"/>
    <col min="15567" max="15567" width="0.7109375" style="59" customWidth="1"/>
    <col min="15568" max="15568" width="12.7109375" style="59" customWidth="1"/>
    <col min="15569" max="15569" width="0.7109375" style="59" customWidth="1"/>
    <col min="15570" max="15570" width="12.7109375" style="59" customWidth="1"/>
    <col min="15571" max="15571" width="0.7109375" style="59" customWidth="1"/>
    <col min="15572" max="15572" width="12.7109375" style="59" customWidth="1"/>
    <col min="15573" max="15816" width="9.140625" style="59"/>
    <col min="15817" max="15817" width="1.7109375" style="59" customWidth="1"/>
    <col min="15818" max="15818" width="3.7109375" style="59" customWidth="1"/>
    <col min="15819" max="15819" width="37.85546875" style="59" customWidth="1"/>
    <col min="15820" max="15820" width="6.28515625" style="59" customWidth="1"/>
    <col min="15821" max="15821" width="0.7109375" style="59" customWidth="1"/>
    <col min="15822" max="15822" width="12.7109375" style="59" customWidth="1"/>
    <col min="15823" max="15823" width="0.7109375" style="59" customWidth="1"/>
    <col min="15824" max="15824" width="12.7109375" style="59" customWidth="1"/>
    <col min="15825" max="15825" width="0.7109375" style="59" customWidth="1"/>
    <col min="15826" max="15826" width="12.7109375" style="59" customWidth="1"/>
    <col min="15827" max="15827" width="0.7109375" style="59" customWidth="1"/>
    <col min="15828" max="15828" width="12.7109375" style="59" customWidth="1"/>
    <col min="15829" max="16072" width="9.140625" style="59"/>
    <col min="16073" max="16073" width="1.7109375" style="59" customWidth="1"/>
    <col min="16074" max="16074" width="3.7109375" style="59" customWidth="1"/>
    <col min="16075" max="16075" width="37.85546875" style="59" customWidth="1"/>
    <col min="16076" max="16076" width="6.28515625" style="59" customWidth="1"/>
    <col min="16077" max="16077" width="0.7109375" style="59" customWidth="1"/>
    <col min="16078" max="16078" width="12.7109375" style="59" customWidth="1"/>
    <col min="16079" max="16079" width="0.7109375" style="59" customWidth="1"/>
    <col min="16080" max="16080" width="12.7109375" style="59" customWidth="1"/>
    <col min="16081" max="16081" width="0.7109375" style="59" customWidth="1"/>
    <col min="16082" max="16082" width="12.7109375" style="59" customWidth="1"/>
    <col min="16083" max="16083" width="0.7109375" style="59" customWidth="1"/>
    <col min="16084" max="16084" width="12.7109375" style="59" customWidth="1"/>
    <col min="16085" max="16328" width="9.140625" style="59"/>
    <col min="16329" max="16377" width="9.140625" style="59" customWidth="1"/>
    <col min="16378" max="16384" width="9.140625" style="59"/>
  </cols>
  <sheetData>
    <row r="1" spans="1:12" ht="16.5" customHeight="1">
      <c r="A1" s="58" t="s">
        <v>0</v>
      </c>
    </row>
    <row r="2" spans="1:12" s="58" customFormat="1" ht="16.5" customHeight="1">
      <c r="A2" s="61" t="s">
        <v>163</v>
      </c>
      <c r="B2" s="79"/>
      <c r="C2" s="79"/>
      <c r="D2" s="68"/>
      <c r="E2" s="62"/>
      <c r="F2" s="63"/>
      <c r="G2" s="63"/>
      <c r="H2" s="234"/>
      <c r="I2" s="63"/>
      <c r="J2" s="63"/>
      <c r="K2" s="63"/>
      <c r="L2" s="234"/>
    </row>
    <row r="3" spans="1:12" s="58" customFormat="1" ht="16.5" customHeight="1">
      <c r="A3" s="145" t="str">
        <f>'EN 7'!A3</f>
        <v>For the three-month period ended 31 March 2023</v>
      </c>
      <c r="B3" s="146"/>
      <c r="C3" s="146"/>
      <c r="D3" s="147"/>
      <c r="E3" s="65"/>
      <c r="F3" s="66"/>
      <c r="G3" s="66"/>
      <c r="H3" s="235"/>
      <c r="I3" s="66"/>
      <c r="J3" s="66"/>
      <c r="K3" s="66"/>
      <c r="L3" s="235"/>
    </row>
    <row r="4" spans="1:12" s="58" customFormat="1" ht="16.149999999999999" customHeight="1">
      <c r="A4" s="148"/>
      <c r="B4" s="79"/>
      <c r="C4" s="79"/>
      <c r="D4" s="68"/>
      <c r="E4" s="62"/>
      <c r="F4" s="63"/>
      <c r="G4" s="63"/>
      <c r="H4" s="234"/>
      <c r="I4" s="63"/>
      <c r="J4" s="63"/>
      <c r="K4" s="63"/>
      <c r="L4" s="234"/>
    </row>
    <row r="5" spans="1:12" s="58" customFormat="1" ht="16.149999999999999" customHeight="1">
      <c r="A5" s="148"/>
      <c r="B5" s="79"/>
      <c r="C5" s="79"/>
      <c r="D5" s="68"/>
      <c r="E5" s="62"/>
      <c r="F5" s="63"/>
      <c r="G5" s="63"/>
      <c r="H5" s="234"/>
      <c r="I5" s="63"/>
      <c r="J5" s="63"/>
      <c r="K5" s="63"/>
      <c r="L5" s="234"/>
    </row>
    <row r="6" spans="1:12" s="58" customFormat="1" ht="16.149999999999999" customHeight="1">
      <c r="A6" s="61"/>
      <c r="B6" s="79"/>
      <c r="C6" s="79"/>
      <c r="D6" s="68"/>
      <c r="E6" s="62"/>
      <c r="F6" s="319" t="s">
        <v>86</v>
      </c>
      <c r="G6" s="319"/>
      <c r="H6" s="319"/>
      <c r="I6" s="299"/>
      <c r="J6" s="311" t="s">
        <v>87</v>
      </c>
      <c r="K6" s="311"/>
      <c r="L6" s="311"/>
    </row>
    <row r="7" spans="1:12" s="58" customFormat="1" ht="16.149999999999999" customHeight="1">
      <c r="A7" s="79"/>
      <c r="B7" s="79"/>
      <c r="C7" s="79"/>
      <c r="D7" s="68"/>
      <c r="E7" s="62"/>
      <c r="F7" s="313" t="s">
        <v>5</v>
      </c>
      <c r="G7" s="313"/>
      <c r="H7" s="313"/>
      <c r="I7" s="94"/>
      <c r="J7" s="313" t="s">
        <v>5</v>
      </c>
      <c r="K7" s="313"/>
      <c r="L7" s="313"/>
    </row>
    <row r="8" spans="1:12" s="58" customFormat="1" ht="16.149999999999999" customHeight="1">
      <c r="A8" s="79"/>
      <c r="B8" s="79"/>
      <c r="C8" s="79"/>
      <c r="D8" s="68"/>
      <c r="E8" s="62"/>
      <c r="F8" s="72" t="s">
        <v>8</v>
      </c>
      <c r="G8" s="80"/>
      <c r="H8" s="236" t="s">
        <v>8</v>
      </c>
      <c r="I8" s="71"/>
      <c r="J8" s="72" t="s">
        <v>8</v>
      </c>
      <c r="K8" s="80"/>
      <c r="L8" s="236" t="s">
        <v>8</v>
      </c>
    </row>
    <row r="9" spans="1:12" ht="16.149999999999999" customHeight="1">
      <c r="E9" s="60"/>
      <c r="F9" s="72" t="s">
        <v>10</v>
      </c>
      <c r="G9" s="75"/>
      <c r="H9" s="236" t="s">
        <v>11</v>
      </c>
      <c r="I9" s="75"/>
      <c r="J9" s="72" t="s">
        <v>10</v>
      </c>
      <c r="K9" s="75"/>
      <c r="L9" s="236" t="s">
        <v>11</v>
      </c>
    </row>
    <row r="10" spans="1:12" s="58" customFormat="1" ht="16.149999999999999" customHeight="1">
      <c r="A10" s="59"/>
      <c r="B10" s="59"/>
      <c r="C10" s="59"/>
      <c r="D10" s="300" t="s">
        <v>12</v>
      </c>
      <c r="E10" s="59"/>
      <c r="F10" s="77" t="s">
        <v>13</v>
      </c>
      <c r="G10" s="141"/>
      <c r="H10" s="237" t="s">
        <v>13</v>
      </c>
      <c r="I10" s="60"/>
      <c r="J10" s="77" t="s">
        <v>13</v>
      </c>
      <c r="K10" s="141"/>
      <c r="L10" s="237" t="s">
        <v>13</v>
      </c>
    </row>
    <row r="11" spans="1:12" s="58" customFormat="1" ht="3.95" customHeight="1">
      <c r="A11" s="59"/>
      <c r="B11" s="59"/>
      <c r="C11" s="59"/>
      <c r="D11" s="298"/>
      <c r="E11" s="59"/>
      <c r="F11" s="219"/>
      <c r="G11" s="141"/>
      <c r="H11" s="238"/>
      <c r="I11" s="60"/>
      <c r="J11" s="219"/>
      <c r="K11" s="141"/>
      <c r="L11" s="238"/>
    </row>
    <row r="12" spans="1:12" ht="16.149999999999999" customHeight="1">
      <c r="A12" s="61" t="s">
        <v>164</v>
      </c>
      <c r="B12" s="58"/>
      <c r="C12" s="58"/>
      <c r="D12" s="298"/>
      <c r="E12" s="68"/>
      <c r="F12" s="220"/>
      <c r="G12" s="94"/>
      <c r="H12" s="239"/>
      <c r="I12" s="94"/>
      <c r="J12" s="202"/>
      <c r="K12" s="71"/>
      <c r="L12" s="241"/>
    </row>
    <row r="13" spans="1:12" ht="16.149999999999999" customHeight="1">
      <c r="A13" s="59" t="s">
        <v>165</v>
      </c>
      <c r="B13" s="58"/>
      <c r="C13" s="58"/>
      <c r="D13" s="149"/>
      <c r="E13" s="68"/>
      <c r="F13" s="197">
        <f>'EN 5 (3M)'!F33</f>
        <v>-1862346</v>
      </c>
      <c r="G13" s="70"/>
      <c r="H13" s="70">
        <v>18948170</v>
      </c>
      <c r="I13" s="70"/>
      <c r="J13" s="197">
        <f>'EN 5 (3M)'!J33</f>
        <v>-7091953</v>
      </c>
      <c r="K13" s="70"/>
      <c r="L13" s="70">
        <v>22725497</v>
      </c>
    </row>
    <row r="14" spans="1:12" ht="16.149999999999999" customHeight="1">
      <c r="A14" s="59" t="s">
        <v>166</v>
      </c>
      <c r="B14" s="58"/>
      <c r="C14" s="58"/>
      <c r="E14" s="68"/>
      <c r="F14" s="197"/>
      <c r="G14" s="70"/>
      <c r="H14" s="70"/>
      <c r="I14" s="70"/>
      <c r="J14" s="197"/>
      <c r="K14" s="70"/>
      <c r="L14" s="70"/>
    </row>
    <row r="15" spans="1:12" ht="16.149999999999999" customHeight="1">
      <c r="A15" s="61"/>
      <c r="B15" s="41" t="s">
        <v>167</v>
      </c>
      <c r="C15" s="41"/>
      <c r="D15" s="68">
        <v>10</v>
      </c>
      <c r="E15" s="68"/>
      <c r="F15" s="197">
        <v>5048873</v>
      </c>
      <c r="G15" s="70"/>
      <c r="H15" s="70">
        <v>6346183</v>
      </c>
      <c r="I15" s="70"/>
      <c r="J15" s="197">
        <v>4872120</v>
      </c>
      <c r="K15" s="70"/>
      <c r="L15" s="70">
        <v>6209291</v>
      </c>
    </row>
    <row r="16" spans="1:12" ht="16.149999999999999" customHeight="1">
      <c r="A16" s="61"/>
      <c r="B16" s="41" t="s">
        <v>168</v>
      </c>
      <c r="C16" s="41"/>
      <c r="D16" s="68">
        <v>10</v>
      </c>
      <c r="E16" s="68"/>
      <c r="F16" s="197">
        <v>90885</v>
      </c>
      <c r="G16" s="70"/>
      <c r="H16" s="70">
        <v>127691</v>
      </c>
      <c r="I16" s="70"/>
      <c r="J16" s="197">
        <v>89098</v>
      </c>
      <c r="K16" s="70"/>
      <c r="L16" s="70">
        <v>122543</v>
      </c>
    </row>
    <row r="17" spans="1:12" ht="16.149999999999999" customHeight="1">
      <c r="A17" s="61"/>
      <c r="B17" s="41" t="s">
        <v>169</v>
      </c>
      <c r="C17" s="41"/>
      <c r="D17" s="68">
        <v>11</v>
      </c>
      <c r="E17" s="68"/>
      <c r="F17" s="197">
        <v>3555578</v>
      </c>
      <c r="G17" s="70"/>
      <c r="H17" s="70">
        <v>3319779</v>
      </c>
      <c r="I17" s="70"/>
      <c r="J17" s="197">
        <v>3555578</v>
      </c>
      <c r="K17" s="70"/>
      <c r="L17" s="70">
        <v>3319779</v>
      </c>
    </row>
    <row r="18" spans="1:12" ht="16.149999999999999" customHeight="1">
      <c r="A18" s="61"/>
      <c r="B18" s="41" t="s">
        <v>170</v>
      </c>
      <c r="C18" s="41"/>
      <c r="E18" s="68"/>
      <c r="F18" s="197">
        <v>-925593</v>
      </c>
      <c r="G18" s="70"/>
      <c r="H18" s="70">
        <v>1874319</v>
      </c>
      <c r="I18" s="70"/>
      <c r="J18" s="197">
        <v>-925593</v>
      </c>
      <c r="K18" s="70"/>
      <c r="L18" s="70">
        <v>-2070340</v>
      </c>
    </row>
    <row r="19" spans="1:12" ht="16.149999999999999" customHeight="1">
      <c r="A19" s="61"/>
      <c r="B19" s="41" t="s">
        <v>171</v>
      </c>
      <c r="C19" s="41"/>
      <c r="E19" s="68"/>
      <c r="F19" s="209"/>
      <c r="J19" s="209"/>
    </row>
    <row r="20" spans="1:12" ht="16.149999999999999" customHeight="1">
      <c r="A20" s="61"/>
      <c r="B20" s="41" t="s">
        <v>172</v>
      </c>
      <c r="C20" s="41"/>
      <c r="E20" s="68"/>
      <c r="F20" s="209">
        <v>-16300</v>
      </c>
      <c r="G20" s="70"/>
      <c r="H20" s="233">
        <v>0</v>
      </c>
      <c r="I20" s="70"/>
      <c r="J20" s="209">
        <v>-16300</v>
      </c>
      <c r="K20" s="70"/>
      <c r="L20" s="233">
        <v>0</v>
      </c>
    </row>
    <row r="21" spans="1:12" ht="16.149999999999999" customHeight="1">
      <c r="A21" s="61"/>
      <c r="B21" s="41" t="s">
        <v>173</v>
      </c>
      <c r="C21" s="41"/>
      <c r="E21" s="68"/>
      <c r="F21" s="197"/>
      <c r="G21" s="70"/>
      <c r="H21" s="70"/>
      <c r="I21" s="70"/>
      <c r="J21" s="197"/>
      <c r="K21" s="70"/>
      <c r="L21" s="70"/>
    </row>
    <row r="22" spans="1:12" ht="16.149999999999999" customHeight="1">
      <c r="A22" s="61"/>
      <c r="B22" s="41"/>
      <c r="C22" s="41" t="s">
        <v>174</v>
      </c>
      <c r="E22" s="68"/>
      <c r="F22" s="197">
        <v>0</v>
      </c>
      <c r="G22" s="70"/>
      <c r="H22" s="70">
        <v>720578</v>
      </c>
      <c r="I22" s="70"/>
      <c r="J22" s="197">
        <v>0</v>
      </c>
      <c r="K22" s="70"/>
      <c r="L22" s="70">
        <v>720578</v>
      </c>
    </row>
    <row r="23" spans="1:12" ht="16.149999999999999" customHeight="1">
      <c r="A23" s="61"/>
      <c r="B23" s="41" t="s">
        <v>175</v>
      </c>
      <c r="C23" s="41"/>
      <c r="E23" s="68"/>
      <c r="F23" s="197">
        <v>-29997</v>
      </c>
      <c r="G23" s="70"/>
      <c r="H23" s="70">
        <v>0</v>
      </c>
      <c r="I23" s="70"/>
      <c r="J23" s="197">
        <v>-29997</v>
      </c>
      <c r="K23" s="70"/>
      <c r="L23" s="70">
        <v>0</v>
      </c>
    </row>
    <row r="24" spans="1:12" ht="16.149999999999999" customHeight="1">
      <c r="A24" s="61"/>
      <c r="B24" s="150" t="s">
        <v>176</v>
      </c>
      <c r="C24" s="150"/>
      <c r="E24" s="68"/>
      <c r="F24" s="197">
        <v>-219100</v>
      </c>
      <c r="G24" s="70"/>
      <c r="H24" s="70">
        <v>-275886</v>
      </c>
      <c r="I24" s="70"/>
      <c r="J24" s="197">
        <v>-2237707</v>
      </c>
      <c r="K24" s="70"/>
      <c r="L24" s="70">
        <v>-1388087</v>
      </c>
    </row>
    <row r="25" spans="1:12" ht="16.149999999999999" customHeight="1">
      <c r="A25" s="61"/>
      <c r="B25" s="42" t="s">
        <v>177</v>
      </c>
      <c r="C25" s="42"/>
      <c r="E25" s="68"/>
      <c r="F25" s="197">
        <v>8088338</v>
      </c>
      <c r="G25" s="70"/>
      <c r="H25" s="70">
        <v>2787700</v>
      </c>
      <c r="I25" s="70"/>
      <c r="J25" s="197">
        <v>8003101</v>
      </c>
      <c r="K25" s="70"/>
      <c r="L25" s="70">
        <v>2709493</v>
      </c>
    </row>
    <row r="26" spans="1:12" ht="16.149999999999999" customHeight="1">
      <c r="A26" s="61"/>
      <c r="B26" s="42" t="s">
        <v>56</v>
      </c>
      <c r="C26" s="42"/>
      <c r="E26" s="68"/>
      <c r="F26" s="197">
        <v>1079109</v>
      </c>
      <c r="G26" s="70"/>
      <c r="H26" s="70">
        <v>899993</v>
      </c>
      <c r="I26" s="70"/>
      <c r="J26" s="197">
        <v>1049172</v>
      </c>
      <c r="K26" s="70"/>
      <c r="L26" s="70">
        <v>878354</v>
      </c>
    </row>
    <row r="27" spans="1:12" ht="16.149999999999999" customHeight="1">
      <c r="A27" s="61"/>
      <c r="B27" s="42" t="s">
        <v>178</v>
      </c>
      <c r="C27" s="42"/>
      <c r="E27" s="68"/>
      <c r="F27" s="197">
        <v>-590073</v>
      </c>
      <c r="G27" s="70"/>
      <c r="H27" s="70">
        <v>0</v>
      </c>
      <c r="I27" s="70"/>
      <c r="J27" s="197">
        <v>-590073</v>
      </c>
      <c r="K27" s="70"/>
      <c r="L27" s="70">
        <v>0</v>
      </c>
    </row>
    <row r="28" spans="1:12" ht="16.149999999999999" customHeight="1">
      <c r="A28" s="42" t="s">
        <v>179</v>
      </c>
      <c r="E28" s="68"/>
      <c r="F28" s="197"/>
      <c r="G28" s="70"/>
      <c r="H28" s="70"/>
      <c r="I28" s="70"/>
      <c r="J28" s="197"/>
      <c r="K28" s="70"/>
      <c r="L28" s="70"/>
    </row>
    <row r="29" spans="1:12" ht="16.149999999999999" customHeight="1">
      <c r="A29" s="61"/>
      <c r="B29" s="151" t="s">
        <v>180</v>
      </c>
      <c r="C29" s="151"/>
      <c r="E29" s="68"/>
      <c r="F29" s="197">
        <v>-84450198</v>
      </c>
      <c r="G29" s="70"/>
      <c r="H29" s="70">
        <v>-137682560</v>
      </c>
      <c r="I29" s="70"/>
      <c r="J29" s="197">
        <v>-12594850</v>
      </c>
      <c r="K29" s="70"/>
      <c r="L29" s="70">
        <v>-122840954</v>
      </c>
    </row>
    <row r="30" spans="1:12" ht="16.149999999999999" customHeight="1">
      <c r="A30" s="61"/>
      <c r="B30" s="151" t="s">
        <v>181</v>
      </c>
      <c r="C30" s="151"/>
      <c r="E30" s="68"/>
      <c r="F30" s="197">
        <v>1384222</v>
      </c>
      <c r="G30" s="70"/>
      <c r="H30" s="70">
        <v>1290902</v>
      </c>
      <c r="I30" s="70"/>
      <c r="J30" s="197">
        <v>1384222</v>
      </c>
      <c r="K30" s="70"/>
      <c r="L30" s="70">
        <v>1290902</v>
      </c>
    </row>
    <row r="31" spans="1:12" ht="16.149999999999999" customHeight="1">
      <c r="A31" s="61"/>
      <c r="B31" s="151" t="s">
        <v>182</v>
      </c>
      <c r="C31" s="151"/>
      <c r="E31" s="68"/>
      <c r="F31" s="197">
        <v>7116157</v>
      </c>
      <c r="G31" s="70"/>
      <c r="H31" s="70">
        <v>29443353</v>
      </c>
      <c r="I31" s="70"/>
      <c r="J31" s="197">
        <v>7116157</v>
      </c>
      <c r="K31" s="70"/>
      <c r="L31" s="70">
        <v>29443353</v>
      </c>
    </row>
    <row r="32" spans="1:12" ht="16.149999999999999" customHeight="1">
      <c r="B32" s="151" t="s">
        <v>183</v>
      </c>
      <c r="C32" s="151"/>
      <c r="E32" s="68"/>
      <c r="F32" s="197">
        <v>-3921061</v>
      </c>
      <c r="G32" s="70"/>
      <c r="H32" s="70">
        <v>-3730290</v>
      </c>
      <c r="I32" s="70"/>
      <c r="J32" s="197">
        <v>-2603330</v>
      </c>
      <c r="K32" s="70"/>
      <c r="L32" s="70">
        <v>-2970630</v>
      </c>
    </row>
    <row r="33" spans="1:12" ht="16.149999999999999" customHeight="1">
      <c r="B33" s="152" t="s">
        <v>184</v>
      </c>
      <c r="C33" s="152"/>
      <c r="E33" s="68"/>
      <c r="F33" s="197">
        <v>344022</v>
      </c>
      <c r="G33" s="70"/>
      <c r="H33" s="70">
        <v>135000</v>
      </c>
      <c r="I33" s="70"/>
      <c r="J33" s="197">
        <v>-400</v>
      </c>
      <c r="K33" s="70"/>
      <c r="L33" s="70">
        <v>135000</v>
      </c>
    </row>
    <row r="34" spans="1:12" ht="16.149999999999999" customHeight="1">
      <c r="A34" s="58"/>
      <c r="B34" s="152" t="s">
        <v>185</v>
      </c>
      <c r="C34" s="152"/>
      <c r="E34" s="68"/>
      <c r="F34" s="197">
        <v>-105288894</v>
      </c>
      <c r="G34" s="70"/>
      <c r="H34" s="70">
        <v>56940161</v>
      </c>
      <c r="I34" s="70"/>
      <c r="J34" s="197">
        <v>-117958500</v>
      </c>
      <c r="K34" s="70"/>
      <c r="L34" s="70">
        <v>59646799</v>
      </c>
    </row>
    <row r="35" spans="1:12" ht="16.149999999999999" customHeight="1">
      <c r="A35" s="136"/>
      <c r="B35" s="152" t="s">
        <v>186</v>
      </c>
      <c r="C35" s="152"/>
      <c r="D35" s="94"/>
      <c r="E35" s="68"/>
      <c r="F35" s="197">
        <v>-3543773</v>
      </c>
      <c r="G35" s="70"/>
      <c r="H35" s="70">
        <v>-98132</v>
      </c>
      <c r="I35" s="70"/>
      <c r="J35" s="197">
        <v>-3127095</v>
      </c>
      <c r="K35" s="70"/>
      <c r="L35" s="70">
        <v>-199003</v>
      </c>
    </row>
    <row r="36" spans="1:12" ht="16.149999999999999" customHeight="1">
      <c r="A36" s="136"/>
      <c r="B36" s="152" t="s">
        <v>187</v>
      </c>
      <c r="C36" s="152"/>
      <c r="D36" s="94"/>
      <c r="E36" s="68"/>
      <c r="F36" s="201">
        <v>1138850</v>
      </c>
      <c r="G36" s="70"/>
      <c r="H36" s="85">
        <v>0</v>
      </c>
      <c r="I36" s="70"/>
      <c r="J36" s="201">
        <v>1138850</v>
      </c>
      <c r="K36" s="70"/>
      <c r="L36" s="85">
        <v>0</v>
      </c>
    </row>
    <row r="37" spans="1:12" s="58" customFormat="1" ht="3.95" customHeight="1">
      <c r="A37" s="59"/>
      <c r="D37" s="68"/>
      <c r="E37" s="68"/>
      <c r="F37" s="220"/>
      <c r="G37" s="94"/>
      <c r="H37" s="239"/>
      <c r="I37" s="94"/>
      <c r="J37" s="197"/>
      <c r="K37" s="70"/>
      <c r="L37" s="70"/>
    </row>
    <row r="38" spans="1:12" s="58" customFormat="1" ht="16.149999999999999" customHeight="1">
      <c r="A38" s="43" t="s">
        <v>188</v>
      </c>
      <c r="B38" s="43"/>
      <c r="C38" s="43"/>
      <c r="D38" s="68"/>
      <c r="E38" s="68"/>
      <c r="F38" s="221">
        <f>SUM(F13:F37)</f>
        <v>-173001301</v>
      </c>
      <c r="G38" s="153"/>
      <c r="H38" s="240">
        <f>SUM(H13:H37)</f>
        <v>-18953039</v>
      </c>
      <c r="I38" s="153"/>
      <c r="J38" s="221">
        <f>SUM(J13:J37)</f>
        <v>-119967500</v>
      </c>
      <c r="K38" s="153"/>
      <c r="L38" s="240">
        <f>SUM(L13:L37)</f>
        <v>-2267425</v>
      </c>
    </row>
    <row r="39" spans="1:12" s="58" customFormat="1" ht="16.149999999999999" customHeight="1">
      <c r="A39" s="154" t="s">
        <v>189</v>
      </c>
      <c r="B39" s="154"/>
      <c r="C39" s="59" t="s">
        <v>190</v>
      </c>
      <c r="D39" s="68"/>
      <c r="E39" s="68"/>
      <c r="F39" s="222">
        <v>-6929199</v>
      </c>
      <c r="G39" s="89"/>
      <c r="H39" s="155">
        <v>-2436995</v>
      </c>
      <c r="I39" s="89"/>
      <c r="J39" s="222">
        <v>-6875750</v>
      </c>
      <c r="K39" s="89"/>
      <c r="L39" s="155">
        <v>-2422198</v>
      </c>
    </row>
    <row r="40" spans="1:12" s="58" customFormat="1" ht="16.149999999999999" customHeight="1">
      <c r="A40" s="59"/>
      <c r="C40" s="59" t="s">
        <v>191</v>
      </c>
      <c r="D40" s="68"/>
      <c r="E40" s="68"/>
      <c r="F40" s="223">
        <v>-4152277</v>
      </c>
      <c r="G40" s="89"/>
      <c r="H40" s="156">
        <v>-3555585</v>
      </c>
      <c r="I40" s="89"/>
      <c r="J40" s="201">
        <v>-3942176</v>
      </c>
      <c r="K40" s="89"/>
      <c r="L40" s="85">
        <v>-3442967</v>
      </c>
    </row>
    <row r="41" spans="1:12" s="58" customFormat="1" ht="3.95" customHeight="1">
      <c r="A41" s="321" t="s">
        <v>192</v>
      </c>
      <c r="B41" s="321"/>
      <c r="C41" s="303"/>
      <c r="D41" s="68"/>
      <c r="E41" s="68"/>
      <c r="F41" s="220"/>
      <c r="G41" s="94"/>
      <c r="H41" s="239"/>
      <c r="I41" s="94"/>
      <c r="J41" s="197"/>
      <c r="K41" s="70"/>
      <c r="L41" s="70"/>
    </row>
    <row r="42" spans="1:12" s="58" customFormat="1" ht="16.149999999999999" customHeight="1">
      <c r="A42" s="43" t="s">
        <v>193</v>
      </c>
      <c r="D42" s="68"/>
      <c r="E42" s="68"/>
      <c r="F42" s="201">
        <f>SUM(F38:F41)</f>
        <v>-184082777</v>
      </c>
      <c r="G42" s="94"/>
      <c r="H42" s="85">
        <f>SUM(H38:H41)</f>
        <v>-24945619</v>
      </c>
      <c r="I42" s="94"/>
      <c r="J42" s="201">
        <f>SUM(J38:J41)</f>
        <v>-130785426</v>
      </c>
      <c r="K42" s="70"/>
      <c r="L42" s="85">
        <f>SUM(L38:L41)</f>
        <v>-8132590</v>
      </c>
    </row>
    <row r="43" spans="1:12" ht="10.15" customHeight="1">
      <c r="A43" s="40"/>
      <c r="B43" s="303"/>
      <c r="C43" s="303"/>
      <c r="E43" s="68"/>
      <c r="F43" s="209"/>
      <c r="J43" s="209"/>
    </row>
    <row r="44" spans="1:12" ht="16.149999999999999" customHeight="1">
      <c r="A44" s="136" t="s">
        <v>194</v>
      </c>
      <c r="B44" s="58"/>
      <c r="C44" s="58"/>
      <c r="E44" s="68"/>
      <c r="F44" s="220"/>
      <c r="G44" s="94"/>
      <c r="H44" s="239"/>
      <c r="I44" s="94"/>
      <c r="J44" s="224"/>
      <c r="K44" s="70"/>
      <c r="L44" s="98"/>
    </row>
    <row r="45" spans="1:12" ht="16.149999999999999" customHeight="1">
      <c r="A45" s="42" t="s">
        <v>195</v>
      </c>
      <c r="B45" s="42"/>
      <c r="C45" s="42"/>
      <c r="E45" s="68"/>
      <c r="F45" s="224">
        <v>-50432685</v>
      </c>
      <c r="G45" s="89"/>
      <c r="H45" s="98">
        <v>-22003282</v>
      </c>
      <c r="I45" s="89"/>
      <c r="J45" s="197">
        <v>-50300833</v>
      </c>
      <c r="K45" s="89"/>
      <c r="L45" s="70">
        <v>-22000291</v>
      </c>
    </row>
    <row r="46" spans="1:12" ht="16.149999999999999" customHeight="1">
      <c r="A46" s="42" t="s">
        <v>196</v>
      </c>
      <c r="B46" s="42"/>
      <c r="C46" s="42"/>
      <c r="E46" s="68"/>
      <c r="F46" s="224"/>
      <c r="G46" s="89"/>
      <c r="H46" s="98"/>
      <c r="I46" s="89"/>
      <c r="J46" s="197"/>
      <c r="K46" s="89"/>
      <c r="L46" s="70"/>
    </row>
    <row r="47" spans="1:12" ht="16.149999999999999" customHeight="1">
      <c r="A47" s="42" t="s">
        <v>197</v>
      </c>
      <c r="B47" s="42"/>
      <c r="C47" s="42"/>
      <c r="E47" s="68"/>
      <c r="F47" s="224">
        <v>-2165455</v>
      </c>
      <c r="G47" s="89"/>
      <c r="H47" s="98">
        <v>0</v>
      </c>
      <c r="I47" s="89"/>
      <c r="J47" s="197">
        <v>-2165455</v>
      </c>
      <c r="K47" s="89"/>
      <c r="L47" s="70">
        <v>0</v>
      </c>
    </row>
    <row r="48" spans="1:12" ht="16.149999999999999" customHeight="1">
      <c r="A48" s="42" t="s">
        <v>198</v>
      </c>
      <c r="B48" s="42"/>
      <c r="C48" s="42"/>
      <c r="E48" s="68"/>
      <c r="F48" s="224">
        <v>-58596</v>
      </c>
      <c r="G48" s="89"/>
      <c r="H48" s="98">
        <v>-163973</v>
      </c>
      <c r="I48" s="89"/>
      <c r="J48" s="197">
        <v>-58596</v>
      </c>
      <c r="K48" s="89"/>
      <c r="L48" s="70">
        <v>-163973</v>
      </c>
    </row>
    <row r="49" spans="1:12" ht="16.149999999999999" customHeight="1">
      <c r="A49" s="42" t="s">
        <v>199</v>
      </c>
      <c r="B49" s="42"/>
      <c r="C49" s="42"/>
      <c r="E49" s="68"/>
      <c r="F49" s="224">
        <v>0</v>
      </c>
      <c r="G49" s="89"/>
      <c r="H49" s="98">
        <v>-2013278</v>
      </c>
      <c r="I49" s="89"/>
      <c r="J49" s="197">
        <v>0</v>
      </c>
      <c r="K49" s="89"/>
      <c r="L49" s="70">
        <v>-2013278</v>
      </c>
    </row>
    <row r="50" spans="1:12" ht="16.149999999999999" customHeight="1">
      <c r="A50" s="42" t="s">
        <v>200</v>
      </c>
      <c r="B50" s="42"/>
      <c r="C50" s="42"/>
      <c r="E50" s="68"/>
      <c r="F50" s="202">
        <v>-4980000</v>
      </c>
      <c r="G50" s="89"/>
      <c r="H50" s="241">
        <v>12622500</v>
      </c>
      <c r="I50" s="89"/>
      <c r="J50" s="197">
        <v>-372500</v>
      </c>
      <c r="K50" s="89"/>
      <c r="L50" s="70">
        <v>12622500</v>
      </c>
    </row>
    <row r="51" spans="1:12" ht="16.149999999999999" customHeight="1">
      <c r="A51" s="42" t="s">
        <v>201</v>
      </c>
      <c r="B51" s="42"/>
      <c r="C51" s="42"/>
      <c r="D51" s="68">
        <v>9</v>
      </c>
      <c r="E51" s="68"/>
      <c r="F51" s="202">
        <v>-50000000</v>
      </c>
      <c r="G51" s="89"/>
      <c r="H51" s="241">
        <v>0</v>
      </c>
      <c r="I51" s="89"/>
      <c r="J51" s="197">
        <v>-50000000</v>
      </c>
      <c r="K51" s="89"/>
      <c r="L51" s="70">
        <v>0</v>
      </c>
    </row>
    <row r="52" spans="1:12" ht="16.149999999999999" customHeight="1">
      <c r="A52" s="177" t="s">
        <v>202</v>
      </c>
      <c r="B52" s="58"/>
      <c r="C52" s="58"/>
      <c r="D52" s="68">
        <v>17</v>
      </c>
      <c r="F52" s="202">
        <v>0</v>
      </c>
      <c r="G52" s="89"/>
      <c r="H52" s="241">
        <v>0</v>
      </c>
      <c r="I52" s="89"/>
      <c r="J52" s="225">
        <v>-67406500</v>
      </c>
      <c r="K52" s="89"/>
      <c r="L52" s="157">
        <v>-14000000</v>
      </c>
    </row>
    <row r="53" spans="1:12" ht="16.149999999999999" customHeight="1">
      <c r="A53" s="42" t="s">
        <v>203</v>
      </c>
      <c r="B53" s="42"/>
      <c r="C53" s="42"/>
      <c r="F53" s="206">
        <v>177302</v>
      </c>
      <c r="G53" s="89"/>
      <c r="H53" s="242">
        <v>260253</v>
      </c>
      <c r="I53" s="89"/>
      <c r="J53" s="201">
        <v>174540</v>
      </c>
      <c r="K53" s="89"/>
      <c r="L53" s="85">
        <v>260161</v>
      </c>
    </row>
    <row r="54" spans="1:12" ht="3.95" customHeight="1">
      <c r="E54" s="68"/>
      <c r="F54" s="220"/>
      <c r="G54" s="94"/>
      <c r="H54" s="239"/>
      <c r="I54" s="94"/>
      <c r="J54" s="209"/>
    </row>
    <row r="55" spans="1:12" ht="16.149999999999999" customHeight="1">
      <c r="A55" s="158" t="s">
        <v>204</v>
      </c>
      <c r="E55" s="68"/>
      <c r="F55" s="201">
        <f>SUM(F45:F54)</f>
        <v>-107459434</v>
      </c>
      <c r="G55" s="94"/>
      <c r="H55" s="85">
        <f>SUM(H45:H54)</f>
        <v>-11297780</v>
      </c>
      <c r="I55" s="94"/>
      <c r="J55" s="201">
        <f>SUM(J45:J54)</f>
        <v>-170129344</v>
      </c>
      <c r="K55" s="70"/>
      <c r="L55" s="85">
        <f>SUM(L45:L54)</f>
        <v>-25294881</v>
      </c>
    </row>
    <row r="56" spans="1:12" ht="18" customHeight="1">
      <c r="A56" s="158"/>
      <c r="E56" s="68"/>
      <c r="F56" s="70"/>
      <c r="G56" s="94"/>
      <c r="H56" s="70"/>
      <c r="I56" s="94"/>
      <c r="J56" s="70"/>
      <c r="K56" s="70"/>
      <c r="L56" s="70"/>
    </row>
    <row r="57" spans="1:12" ht="15" customHeight="1">
      <c r="A57" s="57" t="s">
        <v>119</v>
      </c>
      <c r="E57" s="68"/>
      <c r="F57" s="70"/>
      <c r="G57" s="94"/>
      <c r="H57" s="70"/>
      <c r="I57" s="94"/>
      <c r="J57" s="70"/>
      <c r="K57" s="70"/>
      <c r="L57" s="70"/>
    </row>
    <row r="58" spans="1:12" ht="10.5" customHeight="1">
      <c r="A58" s="158"/>
      <c r="E58" s="68"/>
      <c r="F58" s="70"/>
      <c r="G58" s="94"/>
      <c r="H58" s="70"/>
      <c r="I58" s="94"/>
      <c r="J58" s="70"/>
      <c r="K58" s="70"/>
      <c r="L58" s="70"/>
    </row>
    <row r="59" spans="1:12" ht="21.95" customHeight="1">
      <c r="A59" s="320" t="str">
        <f>+'[14]EN 2-4'!A49</f>
        <v>The accompanying notes form part of this interim financial information.</v>
      </c>
      <c r="B59" s="320"/>
      <c r="C59" s="320"/>
      <c r="D59" s="320"/>
      <c r="E59" s="320"/>
      <c r="F59" s="320"/>
      <c r="G59" s="320"/>
      <c r="H59" s="320"/>
      <c r="I59" s="320"/>
      <c r="J59" s="320"/>
      <c r="K59" s="320"/>
      <c r="L59" s="320"/>
    </row>
    <row r="60" spans="1:12" ht="16.5" customHeight="1">
      <c r="A60" s="58" t="s">
        <v>0</v>
      </c>
      <c r="B60" s="79"/>
      <c r="C60" s="79"/>
      <c r="E60" s="68"/>
      <c r="F60" s="94"/>
      <c r="G60" s="94"/>
      <c r="H60" s="239"/>
      <c r="I60" s="94"/>
      <c r="J60" s="70"/>
      <c r="K60" s="70"/>
      <c r="L60" s="70"/>
    </row>
    <row r="61" spans="1:12" ht="16.5" customHeight="1">
      <c r="A61" s="61" t="s">
        <v>205</v>
      </c>
      <c r="B61" s="79"/>
      <c r="C61" s="79"/>
      <c r="E61" s="62"/>
      <c r="F61" s="63"/>
      <c r="G61" s="63"/>
      <c r="H61" s="234"/>
      <c r="I61" s="63"/>
      <c r="J61" s="63"/>
      <c r="K61" s="63"/>
      <c r="L61" s="234"/>
    </row>
    <row r="62" spans="1:12" ht="16.5" customHeight="1">
      <c r="A62" s="146" t="str">
        <f>A3</f>
        <v>For the three-month period ended 31 March 2023</v>
      </c>
      <c r="B62" s="146"/>
      <c r="C62" s="146"/>
      <c r="D62" s="147"/>
      <c r="E62" s="65"/>
      <c r="F62" s="66"/>
      <c r="G62" s="66"/>
      <c r="H62" s="235"/>
      <c r="I62" s="66"/>
      <c r="J62" s="66"/>
      <c r="K62" s="66"/>
      <c r="L62" s="235"/>
    </row>
    <row r="63" spans="1:12" ht="16.5" customHeight="1">
      <c r="A63" s="79"/>
      <c r="B63" s="79"/>
      <c r="C63" s="79"/>
      <c r="E63" s="62"/>
      <c r="F63" s="63"/>
      <c r="G63" s="63"/>
      <c r="H63" s="234"/>
      <c r="I63" s="63"/>
      <c r="J63" s="63"/>
      <c r="K63" s="63"/>
      <c r="L63" s="234"/>
    </row>
    <row r="64" spans="1:12" ht="16.5" customHeight="1">
      <c r="A64" s="79"/>
      <c r="B64" s="79"/>
      <c r="C64" s="79"/>
      <c r="E64" s="62"/>
      <c r="F64" s="63"/>
      <c r="G64" s="63"/>
      <c r="H64" s="234"/>
      <c r="I64" s="63"/>
      <c r="J64" s="63"/>
      <c r="K64" s="63"/>
      <c r="L64" s="234"/>
    </row>
    <row r="65" spans="1:12" ht="16.5" customHeight="1">
      <c r="A65" s="79"/>
      <c r="B65" s="79"/>
      <c r="C65" s="79"/>
      <c r="E65" s="62"/>
      <c r="F65" s="319" t="s">
        <v>86</v>
      </c>
      <c r="G65" s="319"/>
      <c r="H65" s="319"/>
      <c r="I65" s="299"/>
      <c r="J65" s="311" t="s">
        <v>87</v>
      </c>
      <c r="K65" s="311"/>
      <c r="L65" s="311"/>
    </row>
    <row r="66" spans="1:12" ht="16.5" customHeight="1">
      <c r="A66" s="79"/>
      <c r="B66" s="79"/>
      <c r="C66" s="79"/>
      <c r="E66" s="62"/>
      <c r="F66" s="313" t="s">
        <v>5</v>
      </c>
      <c r="G66" s="313"/>
      <c r="H66" s="313"/>
      <c r="I66" s="94"/>
      <c r="J66" s="313" t="s">
        <v>5</v>
      </c>
      <c r="K66" s="313"/>
      <c r="L66" s="313"/>
    </row>
    <row r="67" spans="1:12" s="58" customFormat="1" ht="15" customHeight="1">
      <c r="A67" s="79"/>
      <c r="B67" s="79"/>
      <c r="C67" s="79"/>
      <c r="D67" s="68"/>
      <c r="E67" s="62"/>
      <c r="F67" s="72" t="s">
        <v>8</v>
      </c>
      <c r="G67" s="80"/>
      <c r="H67" s="236" t="s">
        <v>8</v>
      </c>
      <c r="I67" s="71"/>
      <c r="J67" s="72" t="s">
        <v>8</v>
      </c>
      <c r="K67" s="80"/>
      <c r="L67" s="236" t="s">
        <v>8</v>
      </c>
    </row>
    <row r="68" spans="1:12" ht="15" customHeight="1">
      <c r="E68" s="60"/>
      <c r="F68" s="72" t="s">
        <v>10</v>
      </c>
      <c r="G68" s="75"/>
      <c r="H68" s="236" t="s">
        <v>11</v>
      </c>
      <c r="I68" s="75"/>
      <c r="J68" s="72" t="s">
        <v>10</v>
      </c>
      <c r="K68" s="75"/>
      <c r="L68" s="236" t="s">
        <v>11</v>
      </c>
    </row>
    <row r="69" spans="1:12" s="58" customFormat="1" ht="16.5" customHeight="1">
      <c r="A69" s="59"/>
      <c r="B69" s="59"/>
      <c r="C69" s="59"/>
      <c r="D69" s="300" t="s">
        <v>12</v>
      </c>
      <c r="E69" s="59"/>
      <c r="F69" s="77" t="s">
        <v>13</v>
      </c>
      <c r="G69" s="141"/>
      <c r="H69" s="237" t="s">
        <v>13</v>
      </c>
      <c r="I69" s="60"/>
      <c r="J69" s="77" t="s">
        <v>13</v>
      </c>
      <c r="K69" s="141"/>
      <c r="L69" s="237" t="s">
        <v>13</v>
      </c>
    </row>
    <row r="70" spans="1:12" ht="16.5" customHeight="1">
      <c r="A70" s="158"/>
      <c r="E70" s="68"/>
      <c r="F70" s="197"/>
      <c r="G70" s="94"/>
      <c r="H70" s="70"/>
      <c r="I70" s="94"/>
      <c r="J70" s="197"/>
      <c r="K70" s="70"/>
      <c r="L70" s="70"/>
    </row>
    <row r="71" spans="1:12" ht="16.5" customHeight="1">
      <c r="A71" s="159" t="s">
        <v>206</v>
      </c>
      <c r="E71" s="68"/>
      <c r="F71" s="220"/>
      <c r="G71" s="94"/>
      <c r="H71" s="239"/>
      <c r="I71" s="94"/>
      <c r="J71" s="197"/>
      <c r="K71" s="70"/>
      <c r="L71" s="70"/>
    </row>
    <row r="72" spans="1:12" ht="16.5" customHeight="1">
      <c r="A72" s="43" t="s">
        <v>207</v>
      </c>
      <c r="B72" s="43"/>
      <c r="C72" s="43"/>
      <c r="F72" s="209"/>
      <c r="J72" s="209"/>
    </row>
    <row r="73" spans="1:12" ht="16.5" customHeight="1">
      <c r="A73" s="43"/>
      <c r="B73" s="43" t="s">
        <v>53</v>
      </c>
      <c r="C73" s="43"/>
      <c r="E73" s="68"/>
      <c r="F73" s="202">
        <v>0</v>
      </c>
      <c r="G73" s="94"/>
      <c r="H73" s="241">
        <v>152335000</v>
      </c>
      <c r="I73" s="94"/>
      <c r="J73" s="197">
        <v>0</v>
      </c>
      <c r="K73" s="94"/>
      <c r="L73" s="70">
        <v>152335000</v>
      </c>
    </row>
    <row r="74" spans="1:12" ht="16.5" customHeight="1">
      <c r="A74" s="43" t="s">
        <v>208</v>
      </c>
      <c r="B74" s="43"/>
      <c r="C74" s="43"/>
      <c r="D74" s="59"/>
      <c r="F74" s="209"/>
      <c r="J74" s="209"/>
    </row>
    <row r="75" spans="1:12" ht="16.5" customHeight="1">
      <c r="A75" s="43"/>
      <c r="B75" s="43" t="s">
        <v>53</v>
      </c>
      <c r="C75" s="43"/>
      <c r="E75" s="68"/>
      <c r="F75" s="209">
        <v>0</v>
      </c>
      <c r="H75" s="233">
        <v>-60000000</v>
      </c>
      <c r="J75" s="202">
        <v>0</v>
      </c>
      <c r="L75" s="241">
        <v>-60000000</v>
      </c>
    </row>
    <row r="76" spans="1:12" ht="16.5" customHeight="1">
      <c r="A76" s="43" t="s">
        <v>209</v>
      </c>
      <c r="B76" s="43"/>
      <c r="C76" s="43"/>
      <c r="E76" s="68"/>
      <c r="F76" s="226"/>
      <c r="G76" s="59"/>
      <c r="H76" s="243"/>
      <c r="I76" s="59"/>
      <c r="J76" s="226"/>
      <c r="K76" s="59"/>
      <c r="L76" s="243"/>
    </row>
    <row r="77" spans="1:12" ht="16.5" customHeight="1">
      <c r="A77" s="43"/>
      <c r="B77" s="43" t="s">
        <v>53</v>
      </c>
      <c r="C77" s="43"/>
      <c r="E77" s="68"/>
      <c r="F77" s="209">
        <v>0</v>
      </c>
      <c r="H77" s="233">
        <v>17385680</v>
      </c>
      <c r="J77" s="202">
        <v>0</v>
      </c>
      <c r="L77" s="241">
        <v>17385680</v>
      </c>
    </row>
    <row r="78" spans="1:12" ht="16.5" customHeight="1">
      <c r="A78" s="46" t="s">
        <v>210</v>
      </c>
      <c r="B78" s="43"/>
      <c r="C78" s="43"/>
      <c r="E78" s="68"/>
      <c r="F78" s="209"/>
      <c r="J78" s="209"/>
    </row>
    <row r="79" spans="1:12" ht="16.5" customHeight="1">
      <c r="A79" s="46"/>
      <c r="B79" s="43" t="s">
        <v>53</v>
      </c>
      <c r="C79" s="43"/>
      <c r="D79" s="68">
        <v>12.1</v>
      </c>
      <c r="E79" s="68"/>
      <c r="F79" s="202">
        <v>-3995811</v>
      </c>
      <c r="G79" s="94"/>
      <c r="H79" s="241">
        <v>-5248024</v>
      </c>
      <c r="I79" s="94"/>
      <c r="J79" s="202">
        <v>-3536261</v>
      </c>
      <c r="K79" s="94"/>
      <c r="L79" s="241">
        <v>-5248024</v>
      </c>
    </row>
    <row r="80" spans="1:12" s="42" customFormat="1" ht="16.5" customHeight="1">
      <c r="A80" s="42" t="s">
        <v>211</v>
      </c>
      <c r="B80" s="43"/>
      <c r="C80" s="43"/>
      <c r="D80" s="68"/>
      <c r="F80" s="202">
        <v>0</v>
      </c>
      <c r="G80" s="89"/>
      <c r="H80" s="241">
        <v>500000000</v>
      </c>
      <c r="I80" s="89"/>
      <c r="J80" s="202">
        <v>0</v>
      </c>
      <c r="K80" s="89"/>
      <c r="L80" s="241">
        <v>500000000</v>
      </c>
    </row>
    <row r="81" spans="1:12" s="42" customFormat="1" ht="16.5" customHeight="1">
      <c r="A81" s="46" t="s">
        <v>212</v>
      </c>
      <c r="B81" s="43"/>
      <c r="C81" s="43"/>
      <c r="D81" s="68"/>
      <c r="F81" s="227"/>
      <c r="H81" s="244"/>
      <c r="J81" s="227"/>
      <c r="L81" s="244"/>
    </row>
    <row r="82" spans="1:12" s="42" customFormat="1" ht="16.5" customHeight="1">
      <c r="B82" s="43" t="s">
        <v>213</v>
      </c>
      <c r="C82" s="43"/>
      <c r="D82" s="68"/>
      <c r="F82" s="202">
        <v>0</v>
      </c>
      <c r="G82" s="89"/>
      <c r="H82" s="241">
        <v>-8060000</v>
      </c>
      <c r="I82" s="89"/>
      <c r="J82" s="202">
        <v>0</v>
      </c>
      <c r="K82" s="89"/>
      <c r="L82" s="241">
        <v>-8060000</v>
      </c>
    </row>
    <row r="83" spans="1:12" s="42" customFormat="1" ht="16.5" customHeight="1">
      <c r="A83" s="42" t="s">
        <v>214</v>
      </c>
      <c r="B83" s="43"/>
      <c r="C83" s="43"/>
      <c r="D83" s="68">
        <v>13</v>
      </c>
      <c r="F83" s="206">
        <v>-4916937</v>
      </c>
      <c r="G83" s="89"/>
      <c r="H83" s="242">
        <v>-6286322</v>
      </c>
      <c r="I83" s="89"/>
      <c r="J83" s="206">
        <v>-4916937</v>
      </c>
      <c r="K83" s="89"/>
      <c r="L83" s="242">
        <v>-6250587</v>
      </c>
    </row>
    <row r="84" spans="1:12" ht="16.5" customHeight="1">
      <c r="A84" s="40"/>
      <c r="B84" s="160"/>
      <c r="C84" s="160"/>
      <c r="E84" s="68"/>
      <c r="F84" s="220"/>
      <c r="G84" s="94"/>
      <c r="H84" s="239"/>
      <c r="I84" s="94"/>
      <c r="J84" s="202"/>
      <c r="K84" s="71"/>
      <c r="L84" s="241"/>
    </row>
    <row r="85" spans="1:12" ht="16.5" customHeight="1">
      <c r="A85" s="43" t="s">
        <v>215</v>
      </c>
      <c r="B85" s="303"/>
      <c r="C85" s="303"/>
      <c r="E85" s="68"/>
      <c r="F85" s="201">
        <f>SUM(F72:F84)</f>
        <v>-8912748</v>
      </c>
      <c r="G85" s="94"/>
      <c r="H85" s="85">
        <f>SUM(H72:H84)</f>
        <v>590126334</v>
      </c>
      <c r="I85" s="94"/>
      <c r="J85" s="201">
        <f>SUM(J72:J84)</f>
        <v>-8453198</v>
      </c>
      <c r="K85" s="70"/>
      <c r="L85" s="85">
        <f>SUM(L72:L84)</f>
        <v>590162069</v>
      </c>
    </row>
    <row r="86" spans="1:12" ht="16.5" customHeight="1">
      <c r="A86" s="61"/>
      <c r="B86" s="79"/>
      <c r="C86" s="79"/>
      <c r="E86" s="68"/>
      <c r="F86" s="220"/>
      <c r="G86" s="94"/>
      <c r="H86" s="239"/>
      <c r="I86" s="94"/>
      <c r="J86" s="197"/>
      <c r="K86" s="70"/>
      <c r="L86" s="70"/>
    </row>
    <row r="87" spans="1:12" ht="16.5" customHeight="1">
      <c r="A87" s="161" t="s">
        <v>216</v>
      </c>
      <c r="B87" s="79"/>
      <c r="C87" s="79"/>
      <c r="E87" s="68"/>
      <c r="F87" s="226"/>
      <c r="G87" s="59"/>
      <c r="H87" s="243"/>
      <c r="I87" s="59"/>
      <c r="J87" s="226"/>
      <c r="K87" s="59"/>
      <c r="L87" s="243"/>
    </row>
    <row r="88" spans="1:12" ht="16.5" customHeight="1">
      <c r="A88" s="161"/>
      <c r="B88" s="79" t="s">
        <v>217</v>
      </c>
      <c r="C88" s="79"/>
      <c r="E88" s="68"/>
      <c r="F88" s="197">
        <f>F42+F55+F85</f>
        <v>-300454959</v>
      </c>
      <c r="G88" s="89"/>
      <c r="H88" s="70">
        <f>H42+H55+H85</f>
        <v>553882935</v>
      </c>
      <c r="I88" s="89"/>
      <c r="J88" s="197">
        <f>J42+J55+J85</f>
        <v>-309367968</v>
      </c>
      <c r="K88" s="89"/>
      <c r="L88" s="70">
        <f>L42+L55+L85</f>
        <v>556734598</v>
      </c>
    </row>
    <row r="89" spans="1:12" ht="16.5" customHeight="1">
      <c r="A89" s="162" t="s">
        <v>218</v>
      </c>
      <c r="B89" s="79"/>
      <c r="C89" s="79"/>
      <c r="E89" s="68"/>
      <c r="F89" s="201">
        <f>'EN 2-4'!L17-'EN 2-4'!L67</f>
        <v>550568129</v>
      </c>
      <c r="G89" s="89"/>
      <c r="H89" s="85">
        <v>123186180</v>
      </c>
      <c r="I89" s="89"/>
      <c r="J89" s="201">
        <f>'EN 2-4'!P17-'EN 2-4'!P67</f>
        <v>544186255</v>
      </c>
      <c r="K89" s="89"/>
      <c r="L89" s="85">
        <v>114003914</v>
      </c>
    </row>
    <row r="90" spans="1:12" ht="16.5" customHeight="1">
      <c r="A90" s="162"/>
      <c r="B90" s="79"/>
      <c r="C90" s="79"/>
      <c r="E90" s="68"/>
      <c r="F90" s="197"/>
      <c r="G90" s="89"/>
      <c r="H90" s="70"/>
      <c r="I90" s="89"/>
      <c r="J90" s="197"/>
      <c r="K90" s="89"/>
      <c r="L90" s="70"/>
    </row>
    <row r="91" spans="1:12" ht="16.5" customHeight="1" thickBot="1">
      <c r="A91" s="161" t="s">
        <v>219</v>
      </c>
      <c r="B91" s="79"/>
      <c r="C91" s="79"/>
      <c r="E91" s="68"/>
      <c r="F91" s="208">
        <f>SUM(F88:F90)</f>
        <v>250113170</v>
      </c>
      <c r="G91" s="89"/>
      <c r="H91" s="93">
        <f>SUM(H88:H90)</f>
        <v>677069115</v>
      </c>
      <c r="I91" s="89"/>
      <c r="J91" s="208">
        <f>SUM(J88:J90)</f>
        <v>234818287</v>
      </c>
      <c r="K91" s="89"/>
      <c r="L91" s="93">
        <f>SUM(L88:L90)</f>
        <v>670738512</v>
      </c>
    </row>
    <row r="92" spans="1:12" ht="16.5" customHeight="1" thickTop="1">
      <c r="A92" s="61"/>
      <c r="B92" s="79"/>
      <c r="C92" s="79"/>
      <c r="E92" s="68"/>
      <c r="F92" s="202"/>
      <c r="G92" s="71"/>
      <c r="H92" s="241"/>
      <c r="I92" s="71"/>
      <c r="J92" s="202"/>
      <c r="K92" s="71"/>
      <c r="L92" s="241"/>
    </row>
    <row r="93" spans="1:12" ht="16.5" customHeight="1">
      <c r="A93" s="44" t="s">
        <v>16</v>
      </c>
      <c r="B93" s="79"/>
      <c r="C93" s="79"/>
      <c r="E93" s="68"/>
      <c r="F93" s="202"/>
      <c r="G93" s="71"/>
      <c r="H93" s="241"/>
      <c r="I93" s="71"/>
      <c r="J93" s="202"/>
      <c r="K93" s="71"/>
      <c r="L93" s="241"/>
    </row>
    <row r="94" spans="1:12" ht="16.5" customHeight="1">
      <c r="A94" s="43" t="s">
        <v>16</v>
      </c>
      <c r="C94" s="79"/>
      <c r="E94" s="68"/>
      <c r="F94" s="202">
        <f>'EN 2-4'!J17</f>
        <v>251012812</v>
      </c>
      <c r="G94" s="71"/>
      <c r="H94" s="241">
        <v>679018357</v>
      </c>
      <c r="I94" s="71"/>
      <c r="J94" s="202">
        <f>'EN 2-4'!N17</f>
        <v>235717929</v>
      </c>
      <c r="K94" s="71"/>
      <c r="L94" s="241">
        <v>670738512</v>
      </c>
    </row>
    <row r="95" spans="1:12" ht="16.5" customHeight="1">
      <c r="A95" s="43" t="s">
        <v>220</v>
      </c>
      <c r="C95" s="79"/>
      <c r="D95" s="68">
        <v>12</v>
      </c>
      <c r="E95" s="68"/>
      <c r="F95" s="206">
        <f>-'EN 2-4'!J67</f>
        <v>-899642</v>
      </c>
      <c r="G95" s="71"/>
      <c r="H95" s="242">
        <v>-1949242</v>
      </c>
      <c r="I95" s="71"/>
      <c r="J95" s="206">
        <f>-'EN 2-4'!N67</f>
        <v>-899642</v>
      </c>
      <c r="K95" s="71"/>
      <c r="L95" s="242">
        <v>0</v>
      </c>
    </row>
    <row r="96" spans="1:12" ht="16.5" customHeight="1">
      <c r="A96" s="43"/>
      <c r="C96" s="79"/>
      <c r="E96" s="68"/>
      <c r="F96" s="228"/>
      <c r="G96" s="166"/>
      <c r="H96" s="245"/>
      <c r="I96" s="166"/>
      <c r="J96" s="228"/>
      <c r="K96" s="166"/>
      <c r="L96" s="245"/>
    </row>
    <row r="97" spans="1:12" ht="16.5" customHeight="1" thickBot="1">
      <c r="A97" s="61"/>
      <c r="B97" s="79"/>
      <c r="C97" s="79"/>
      <c r="E97" s="68"/>
      <c r="F97" s="229">
        <f>SUM(F94:F96)</f>
        <v>250113170</v>
      </c>
      <c r="G97" s="71"/>
      <c r="H97" s="246">
        <f>SUM(H94:H96)</f>
        <v>677069115</v>
      </c>
      <c r="I97" s="71"/>
      <c r="J97" s="229">
        <f>SUM(J94:J96)</f>
        <v>234818287</v>
      </c>
      <c r="K97" s="70"/>
      <c r="L97" s="246">
        <f>SUM(L94:L96)</f>
        <v>670738512</v>
      </c>
    </row>
    <row r="98" spans="1:12" ht="16.5" customHeight="1" thickTop="1">
      <c r="A98" s="61"/>
      <c r="B98" s="79"/>
      <c r="C98" s="79"/>
      <c r="E98" s="68"/>
      <c r="F98" s="230"/>
      <c r="G98" s="171"/>
      <c r="H98" s="247"/>
      <c r="I98" s="171"/>
      <c r="J98" s="230"/>
      <c r="K98" s="171"/>
      <c r="L98" s="247"/>
    </row>
    <row r="99" spans="1:12" ht="16.5" customHeight="1">
      <c r="A99" s="44" t="s">
        <v>221</v>
      </c>
      <c r="B99" s="79"/>
      <c r="C99" s="79"/>
      <c r="E99" s="68"/>
      <c r="F99" s="220"/>
      <c r="G99" s="94"/>
      <c r="H99" s="239"/>
      <c r="I99" s="94"/>
      <c r="J99" s="197"/>
      <c r="K99" s="70"/>
      <c r="L99" s="70"/>
    </row>
    <row r="100" spans="1:12" ht="16.5" customHeight="1">
      <c r="A100" s="44"/>
      <c r="B100" s="79"/>
      <c r="C100" s="79"/>
      <c r="E100" s="68"/>
      <c r="F100" s="220"/>
      <c r="G100" s="94"/>
      <c r="H100" s="239"/>
      <c r="I100" s="94"/>
      <c r="J100" s="197"/>
      <c r="K100" s="70"/>
      <c r="L100" s="70"/>
    </row>
    <row r="101" spans="1:12" ht="16.5" customHeight="1">
      <c r="A101" s="178" t="s">
        <v>222</v>
      </c>
      <c r="B101" s="172"/>
      <c r="C101" s="172"/>
      <c r="E101" s="68"/>
      <c r="F101" s="220"/>
      <c r="G101" s="94"/>
      <c r="H101" s="239"/>
      <c r="I101" s="94"/>
      <c r="J101" s="197"/>
      <c r="K101" s="70"/>
      <c r="L101" s="70"/>
    </row>
    <row r="102" spans="1:12" ht="16.5" customHeight="1">
      <c r="A102" s="178"/>
      <c r="B102" s="172" t="s">
        <v>223</v>
      </c>
      <c r="C102" s="172"/>
      <c r="E102" s="68"/>
      <c r="F102" s="202">
        <v>3576161</v>
      </c>
      <c r="G102" s="71"/>
      <c r="H102" s="241">
        <v>9832573</v>
      </c>
      <c r="I102" s="71"/>
      <c r="J102" s="202">
        <v>3576161</v>
      </c>
      <c r="K102" s="71"/>
      <c r="L102" s="241">
        <v>9832573</v>
      </c>
    </row>
    <row r="103" spans="1:12" ht="16.5" customHeight="1">
      <c r="A103" s="45" t="s">
        <v>224</v>
      </c>
      <c r="B103" s="79"/>
      <c r="C103" s="79"/>
      <c r="E103" s="68"/>
      <c r="F103" s="202"/>
      <c r="G103" s="71"/>
      <c r="H103" s="241"/>
      <c r="I103" s="71"/>
      <c r="J103" s="202"/>
      <c r="K103" s="71"/>
      <c r="L103" s="241"/>
    </row>
    <row r="104" spans="1:12" ht="16.5" customHeight="1">
      <c r="B104" s="303" t="s">
        <v>225</v>
      </c>
      <c r="C104" s="303"/>
      <c r="E104" s="68"/>
      <c r="F104" s="202">
        <v>2463471</v>
      </c>
      <c r="G104" s="71"/>
      <c r="H104" s="241">
        <v>2087507</v>
      </c>
      <c r="I104" s="71"/>
      <c r="J104" s="202">
        <v>2463471</v>
      </c>
      <c r="K104" s="71"/>
      <c r="L104" s="241">
        <v>2087507</v>
      </c>
    </row>
    <row r="105" spans="1:12" ht="16.5" customHeight="1">
      <c r="A105" s="45" t="s">
        <v>226</v>
      </c>
      <c r="B105" s="79"/>
      <c r="C105" s="79"/>
      <c r="E105" s="68"/>
      <c r="F105" s="202">
        <v>0</v>
      </c>
      <c r="G105" s="71"/>
      <c r="H105" s="241">
        <v>91859.5</v>
      </c>
      <c r="I105" s="71"/>
      <c r="J105" s="202"/>
      <c r="K105" s="71"/>
      <c r="L105" s="241">
        <v>91859.5</v>
      </c>
    </row>
    <row r="106" spans="1:12" ht="16.5" customHeight="1">
      <c r="A106" s="45" t="s">
        <v>227</v>
      </c>
      <c r="B106" s="79"/>
      <c r="C106" s="79"/>
      <c r="E106" s="68"/>
      <c r="F106" s="202">
        <v>45000040</v>
      </c>
      <c r="G106" s="86"/>
      <c r="H106" s="98">
        <v>0</v>
      </c>
      <c r="I106" s="86"/>
      <c r="J106" s="202">
        <v>45000040</v>
      </c>
      <c r="K106" s="70"/>
      <c r="L106" s="98">
        <v>0</v>
      </c>
    </row>
    <row r="107" spans="1:12" ht="16.5" customHeight="1">
      <c r="A107" s="45"/>
      <c r="B107" s="79"/>
      <c r="C107" s="79"/>
      <c r="E107" s="68"/>
      <c r="F107" s="59"/>
      <c r="G107" s="86"/>
      <c r="H107" s="243"/>
      <c r="I107" s="86"/>
      <c r="J107" s="98"/>
      <c r="K107" s="70"/>
      <c r="L107" s="98"/>
    </row>
    <row r="108" spans="1:12" ht="16.5" customHeight="1">
      <c r="A108" s="45"/>
      <c r="B108" s="79"/>
      <c r="C108" s="79"/>
      <c r="E108" s="68"/>
      <c r="F108" s="59"/>
      <c r="G108" s="86"/>
      <c r="H108" s="243"/>
      <c r="I108" s="86"/>
      <c r="J108" s="98"/>
      <c r="K108" s="70"/>
      <c r="L108" s="98"/>
    </row>
    <row r="109" spans="1:12" ht="16.5" customHeight="1">
      <c r="A109" s="45"/>
      <c r="B109" s="79"/>
      <c r="C109" s="79"/>
      <c r="E109" s="68"/>
      <c r="F109" s="59"/>
      <c r="G109" s="86"/>
      <c r="H109" s="243"/>
      <c r="I109" s="86"/>
      <c r="J109" s="98"/>
      <c r="K109" s="70"/>
      <c r="L109" s="98"/>
    </row>
    <row r="110" spans="1:12" ht="16.5" customHeight="1">
      <c r="A110" s="57" t="s">
        <v>119</v>
      </c>
      <c r="B110" s="79"/>
      <c r="C110" s="79"/>
      <c r="E110" s="68"/>
      <c r="F110" s="98"/>
      <c r="G110" s="86"/>
      <c r="H110" s="98"/>
      <c r="I110" s="86"/>
      <c r="J110" s="98"/>
      <c r="K110" s="70"/>
      <c r="L110" s="98"/>
    </row>
    <row r="111" spans="1:12" ht="16.5" customHeight="1">
      <c r="A111" s="57"/>
      <c r="B111" s="79"/>
      <c r="C111" s="79"/>
      <c r="E111" s="68"/>
      <c r="F111" s="98"/>
      <c r="G111" s="86"/>
      <c r="H111" s="98"/>
      <c r="I111" s="86"/>
      <c r="J111" s="98"/>
      <c r="K111" s="70"/>
      <c r="L111" s="98"/>
    </row>
    <row r="112" spans="1:12" ht="18.75" customHeight="1">
      <c r="A112" s="45"/>
      <c r="B112" s="79"/>
      <c r="C112" s="79"/>
      <c r="E112" s="68"/>
      <c r="F112" s="98"/>
      <c r="G112" s="86"/>
      <c r="H112" s="98"/>
      <c r="I112" s="86"/>
      <c r="J112" s="98"/>
      <c r="K112" s="70"/>
      <c r="L112" s="98"/>
    </row>
    <row r="113" spans="1:12" ht="21.95" customHeight="1">
      <c r="A113" s="317" t="str">
        <f>'[14]EN 2-4'!A49:B49</f>
        <v>The accompanying notes form part of this interim financial information.</v>
      </c>
      <c r="B113" s="318"/>
      <c r="C113" s="318"/>
      <c r="D113" s="318"/>
      <c r="E113" s="318"/>
      <c r="F113" s="318"/>
      <c r="G113" s="318"/>
      <c r="H113" s="318"/>
      <c r="I113" s="318"/>
      <c r="J113" s="318"/>
      <c r="K113" s="318"/>
      <c r="L113" s="318"/>
    </row>
  </sheetData>
  <mergeCells count="11">
    <mergeCell ref="A59:L59"/>
    <mergeCell ref="F6:H6"/>
    <mergeCell ref="J6:L6"/>
    <mergeCell ref="F7:H7"/>
    <mergeCell ref="J7:L7"/>
    <mergeCell ref="A41:B41"/>
    <mergeCell ref="F65:H65"/>
    <mergeCell ref="J65:L65"/>
    <mergeCell ref="F66:H66"/>
    <mergeCell ref="J66:L66"/>
    <mergeCell ref="A113:L113"/>
  </mergeCells>
  <pageMargins left="0.8" right="0.5" top="0.5" bottom="0.6" header="0.49" footer="0.4"/>
  <pageSetup paperSize="9" scale="90" firstPageNumber="8" fitToHeight="0" orientation="portrait" useFirstPageNumber="1" horizontalDpi="1200" verticalDpi="1200" r:id="rId1"/>
  <headerFooter>
    <oddFooter>&amp;R&amp;"Arial,Regular"&amp;9&amp;P</oddFooter>
  </headerFooter>
  <rowBreaks count="2" manualBreakCount="2">
    <brk id="59" max="16383" man="1"/>
    <brk id="1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Price Waterhouse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Price Waterhouse</dc:creator>
  <cp:keywords/>
  <dc:description/>
  <cp:lastModifiedBy>Chonticha Ketngam</cp:lastModifiedBy>
  <cp:revision/>
  <dcterms:created xsi:type="dcterms:W3CDTF">2001-09-26T02:59:25Z</dcterms:created>
  <dcterms:modified xsi:type="dcterms:W3CDTF">2025-06-25T08:24:54Z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" linkTarget="PROP_TYPE">
    <vt:r8>0</vt:r8>
  </property>
</Properties>
</file>